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c5116032efd75fb4/Desktop/Europolis OÜ/Jõelähtme valla kliima- ja energiakava/KLIENDILE MINEV VERSIOON - LÕPLIK/"/>
    </mc:Choice>
  </mc:AlternateContent>
  <xr:revisionPtr revIDLastSave="0" documentId="8_{B356865F-556C-42B4-8218-FCCC0D39F9C9}" xr6:coauthVersionLast="47" xr6:coauthVersionMax="47" xr10:uidLastSave="{00000000-0000-0000-0000-000000000000}"/>
  <bookViews>
    <workbookView xWindow="-108" yWindow="-108" windowWidth="23256" windowHeight="12456" tabRatio="767" firstSheet="5" activeTab="11" xr2:uid="{ED033D0F-F167-42B4-B962-3710327EAE3A}"/>
  </bookViews>
  <sheets>
    <sheet name="Sisujuht" sheetId="11" r:id="rId1"/>
    <sheet name="Maakasutus ja ... " sheetId="17" r:id="rId2"/>
    <sheet name="Looduskeskkond" sheetId="18" r:id="rId3"/>
    <sheet name="Energeetika ja..." sheetId="9" r:id="rId4"/>
    <sheet name="Taristu ja ehitised" sheetId="8" r:id="rId5"/>
    <sheet name="Liikuvus" sheetId="15" r:id="rId6"/>
    <sheet name="Elanikkonnakaitse" sheetId="1" r:id="rId7"/>
    <sheet name="Majandus" sheetId="5" r:id="rId8"/>
    <sheet name="Ringmajandus ja veemajandus" sheetId="16" r:id="rId9"/>
    <sheet name="Biomajandus " sheetId="19" r:id="rId10"/>
    <sheet name="Kogukond, ... " sheetId="20" r:id="rId11"/>
    <sheet name="Täpsem energeetika seirekava" sheetId="21"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1" l="1"/>
  <c r="E9" i="21"/>
  <c r="G56" i="21"/>
  <c r="E53" i="21"/>
  <c r="E49" i="21"/>
  <c r="G48" i="21"/>
  <c r="G47" i="21"/>
  <c r="G46" i="21"/>
  <c r="E46" i="21"/>
  <c r="E45" i="21"/>
  <c r="E39" i="21"/>
  <c r="G37" i="21"/>
  <c r="E20" i="21"/>
  <c r="G20" i="21" s="1"/>
  <c r="G19" i="21" s="1"/>
  <c r="E19" i="21"/>
  <c r="E14" i="21"/>
  <c r="G14" i="21" s="1"/>
  <c r="G12" i="21"/>
  <c r="G8" i="21"/>
  <c r="E8" i="21"/>
  <c r="G7" i="21"/>
  <c r="E7" i="21"/>
  <c r="E6" i="21"/>
  <c r="G6" i="21" s="1"/>
  <c r="E5" i="21"/>
  <c r="E15" i="21" s="1"/>
  <c r="G15" i="21" s="1"/>
  <c r="E4" i="21"/>
  <c r="G5" i="21" l="1"/>
  <c r="G16" i="21" s="1"/>
  <c r="G4" i="21" l="1"/>
</calcChain>
</file>

<file path=xl/sharedStrings.xml><?xml version="1.0" encoding="utf-8"?>
<sst xmlns="http://schemas.openxmlformats.org/spreadsheetml/2006/main" count="1476" uniqueCount="774">
  <si>
    <t>LISA 1 "Aruandlustabel ja soovituslikud KEKK näitajad"</t>
  </si>
  <si>
    <t>Teemalehed</t>
  </si>
  <si>
    <t>Lisatud soovitused näitajate osas:</t>
  </si>
  <si>
    <t>Maakasutus ja planeerimine</t>
  </si>
  <si>
    <t>Looduskeskkond</t>
  </si>
  <si>
    <t>Energeetika ja varustuskindlus</t>
  </si>
  <si>
    <t>Taristu ja ehitised</t>
  </si>
  <si>
    <t>Liikuvus</t>
  </si>
  <si>
    <t>Elanikkonna kaitse ja riskide maandamine, s.h. tervis, sotsiaalhoolekanne ja päästevõimekus</t>
  </si>
  <si>
    <t>Majandus s.h keskkonnahoidlikud riigihanked ja ettevõtlus (tööstuslik tootmine ja toodete kasutus)</t>
  </si>
  <si>
    <t>Ringmajandus, jäätmed ja veemajandus</t>
  </si>
  <si>
    <t>Biomajandus</t>
  </si>
  <si>
    <t>Kogukond, teadlikkus ja koostöö</t>
  </si>
  <si>
    <t>Täpsem energeetika seirekava</t>
  </si>
  <si>
    <t>Algusesse</t>
  </si>
  <si>
    <t>Väide</t>
  </si>
  <si>
    <t>Kohaldub</t>
  </si>
  <si>
    <t>Ei kohaldu</t>
  </si>
  <si>
    <t>Kui ei, siis miks ei ole kohalduv</t>
  </si>
  <si>
    <t>Kui jah, siis kus kajastub kirjeldus</t>
  </si>
  <si>
    <t>Viide dokumendile</t>
  </si>
  <si>
    <t>Tegevused eesmärgini jõudmiseks, vajadusel lisada ridu</t>
  </si>
  <si>
    <t>Eesmärgi tähtaeg</t>
  </si>
  <si>
    <t>Eesmärgi mõõdik</t>
  </si>
  <si>
    <t>Vastutaja ja kaasatavad</t>
  </si>
  <si>
    <t>Tulemuslikkus: Täidetud tähtaegselt</t>
  </si>
  <si>
    <t>KOV-i planeerimis- ja ehitusspetsialistidel on piisav pädevus kliimateemaatika arvestamiseks nende igapäevatöös.</t>
  </si>
  <si>
    <t>JAH</t>
  </si>
  <si>
    <t>Kui KOV-i haldusalas on piirkondi, kus esinevad paduvihmadest tingitud üleujutused, tuleb nendes piirkondades üleujutuse tagajärjel toimuvaid riske maandada.  Üleujutuste maandamiseks kasutatakse muuhulgas ka looduspõhiseid lahendusi (viibekraavid,- tiigid, imbväljakud jne)</t>
  </si>
  <si>
    <t xml:space="preserve">Olemasolevate munitsipaalhoonete renoveerimisel ning uute hoonete, ligipääsuvõimaluste ja teede planeerimisel lähtutakse hoone ja liikuvuse kui terviku tõhususest. </t>
  </si>
  <si>
    <t xml:space="preserve">Kohalikud planeeringud arvestavad kliimamuutuste mõju ja sellega kaasnevaid riske. </t>
  </si>
  <si>
    <t xml:space="preserve">On hinnatud kui palju on KOV-i haldusalas inimeste poolt tekitatud keskkonnakahjuga alasid  ja kas KOVil on võimalik kaasa aidata selliste alade korrastamisel. </t>
  </si>
  <si>
    <t>Muu väide</t>
  </si>
  <si>
    <t>Looduskeskkond ja elurikkuse säilitamine, sh linnade elurikkus</t>
  </si>
  <si>
    <t>KOV omab ülevaadet oma territooriumi metsade tagavara juurdekasvust.</t>
  </si>
  <si>
    <t>KOV on võtnud meetmeid  võõrliikide tõrjeks enda omandis oleval maal.</t>
  </si>
  <si>
    <t>KOVi hallatavate hoonete lokaalkütteseadmed on kaasajastatud ja energiatõhusad.</t>
  </si>
  <si>
    <t>Koostöös elektri-ettevõtetega on tagatud elektrisüsteemide töö- ja varustuskindlus.</t>
  </si>
  <si>
    <t>On analüüsitud taastuvenergiaressursside osakaalu suurendamise võimalused</t>
  </si>
  <si>
    <t>On tehtud koostööd taastuvenergiaettevõtetega erinevate lahenduste leidmisel sh. kriisiajal toimetulek, energia salvestamise lahendused/potentsiaal, varustuskindluse suurendamine.</t>
  </si>
  <si>
    <t>Tänavavalgustus on ajakohastatud.</t>
  </si>
  <si>
    <t>Tagatud on KOVile kuuluvate ehitiste ja rajatiste vastupidavus äärmuslikele ilmastikuoludele (hoonete soojustus, kütte-, jahutus- ja ventilatsioonisüsteemide töökindlus, vastupidavus, efektiivsus).</t>
  </si>
  <si>
    <t>KOV kasutab hoonete rekonstrueerimisel ja uute hoonete rajamisel võimalikult energiatõhusaid lahendusi.</t>
  </si>
  <si>
    <t>KOV hallatavatele hoonetele on tehtud energiaauditid, mille alusel on kavandatud hoonete rekonstrueerimine (sh hoone automaatika kaasajastamine erikulude haldamiseks).</t>
  </si>
  <si>
    <t>On tehtud koostööd elutähtsate teenuste pakkujatega, sh. sideteenuste kättesaadavus, st ligipääsu ning võimalikult kiire marsruudi korrasoleku tagamine kiirabile, päästemeeskonnale, kohaliku toidupoe olemasolu ja toiduvarud, veesüsteemide töökindlus ja vastupidavus, et parandada piirkonnas nende teenuste toimepidevust ja kättesaadavust; on tõstetud enda valmisolekut elutähtsa teenuste katkestuseks.</t>
  </si>
  <si>
    <t xml:space="preserve">On tagatud ühistranspordi võrgu pidev arendamine ja vajadustele vastavaks kohaldamine, vähese süsinikuheitega transpordisüsteemi arendamine, kergliiklusteedel liiklemise soodustamine. </t>
  </si>
  <si>
    <t>Ühistranspordikeskustega koostöö on hästi toimiv.</t>
  </si>
  <si>
    <t>On analüüsitud ja planeeritud tegevused taastuvenergia osakaalu suurendamiseks liikluses.</t>
  </si>
  <si>
    <t>Tervis, sotsiaalhoolekanne ja päästevõimekus</t>
  </si>
  <si>
    <t>Jah</t>
  </si>
  <si>
    <t>Ei</t>
  </si>
  <si>
    <t>Tegevused eesmärgini jõudmiseks</t>
  </si>
  <si>
    <t>Esmatasandi meditsiiniline abi on piisavalt kättesaadav.</t>
  </si>
  <si>
    <t>Majandus sh keskkonnahoidlikud riigihanked ja ettevõtlus (tööstuslik tootmine ja toodete kasutus)</t>
  </si>
  <si>
    <t>KOV-i alal tegutsevaid ettevõtjaid on  teavitatud kliimamuutustega kaasnevatest riskidest piirkonnas.</t>
  </si>
  <si>
    <t>KOV on teadlik ringmajanduse põhimõtetest ja oskab suunata oma kogukonda neid põhimõtteid rakendama.</t>
  </si>
  <si>
    <t>On hinnatud, kui palju on aktiivset ja potentsiaalset põllumaad ja metsa ning kui suur osa KOV-is on vee- ja kalamajandusel ning turbakaevandusel. On olemas teadmine kui suur on nende sektorite tööhõive kohalikul tasandil. On ettenähtud eelnevalt mainitud sektorite kliimamuutustega kaasnevate riskide maandamine.</t>
  </si>
  <si>
    <t>On analüüsitud kliimamuutustest tingitud potentsiaalsed positiivsed muutused biomajandusele KOVi haldusalas.</t>
  </si>
  <si>
    <t>On teada, kui palju on kohalikke kutselisi põllumehi ja talupidajaid. Toodete transportimisest tekkivate heitgaaside vähendamiseks tuleks soodustada kohalike saaduste turustamist kohalikele inimestele</t>
  </si>
  <si>
    <t>Kavandatakse või on rakendatud bioenergia ressursside kasutus</t>
  </si>
  <si>
    <t>Biomajandus (põllumajandus, metsandus, muu maakasutus)</t>
  </si>
  <si>
    <t>On hinnatud kliimamuutustest tingitud mõjusid KOV-i kogukonna enimhaavatavatele inimgruppidele.</t>
  </si>
  <si>
    <t xml:space="preserve">On planeeritud enimhaavatavete inimgruppide kliimamuutuste mõjude suhtes haavatuse vähendamine. </t>
  </si>
  <si>
    <t>On tegeletud KOV-i tasandil inimeste riskiteadlikkuse tõstmisega ja juhiste andmisega kriisiolukorras käitumiseks.</t>
  </si>
  <si>
    <t>On tõhustatud riskijuhtimist ja suurendatud KOV-ide ametnike ja töötajate teadlikkust ja kompetentsi kliimamuutustega kaasnevate riskide  ning võimaluste osas kliimamuutuste leevendamisele ja mõjuga kohanemisele kaasa aitamisel.</t>
  </si>
  <si>
    <t>On hinnatud kliimamuutuste leevendamisest tingitud majanduse ümber kujunemise sotsiaalset mõju KOV-i elanikele. Planeeritud on meetmeid nende riskide juhtimiseks.</t>
  </si>
  <si>
    <t xml:space="preserve">KOV hallatavate haridusasutuste, noortekeskuste ja huviringide kaudu suunatakse teadlikkuse tõstmist kliimamuutustest ja ringmajandusest. </t>
  </si>
  <si>
    <t>Andmeallikad</t>
  </si>
  <si>
    <t>%</t>
  </si>
  <si>
    <t>KOV</t>
  </si>
  <si>
    <t>Elektrienergia kogutarbimine KOV territooriumil</t>
  </si>
  <si>
    <t>KOV, võrguettevõtja</t>
  </si>
  <si>
    <t>Taastuvelektri tarbimine munitsipaalsektoris</t>
  </si>
  <si>
    <t xml:space="preserve">KOV </t>
  </si>
  <si>
    <t>Taastuvelektri tarbimine KOV territooriumil</t>
  </si>
  <si>
    <t>MWh/a</t>
  </si>
  <si>
    <t>Rekonstrueeritud KOV hoonete osakaal</t>
  </si>
  <si>
    <t>KOV/ühistranspordikeskus</t>
  </si>
  <si>
    <t>Ringmajandus ja veemajandus</t>
  </si>
  <si>
    <t>tk</t>
  </si>
  <si>
    <t>Meede</t>
  </si>
  <si>
    <t>Mõõdik</t>
  </si>
  <si>
    <t>Ühik</t>
  </si>
  <si>
    <t>Baasaasta</t>
  </si>
  <si>
    <t>Algtase</t>
  </si>
  <si>
    <t>Sihtaasta</t>
  </si>
  <si>
    <t>Sihttase</t>
  </si>
  <si>
    <t>KOVi energiakasutuse põhiindikaatorid</t>
  </si>
  <si>
    <t>Meetmepaketi kogumõju</t>
  </si>
  <si>
    <t>Taastuvenergia osakaal energia summaarsest lõpptarbimsest KOV territooriumil</t>
  </si>
  <si>
    <t>Munitsipaalsektori energiakasutus elaniku kohta*</t>
  </si>
  <si>
    <t>MWh/aastas/elanike arv</t>
  </si>
  <si>
    <t>Energiakasutus KOV territooriumil elaniku kohta</t>
  </si>
  <si>
    <t>…....... (täiendavad meetemed KOV valikul)</t>
  </si>
  <si>
    <t>Elektrimajanduse eesmärgid: Heitmevaba elektri tarbmine munitsipaalsektoris ja kaasa aitamine territooriumil</t>
  </si>
  <si>
    <t>Territooriumil võrku müüdud taastuvenergia maht</t>
  </si>
  <si>
    <t>MW</t>
  </si>
  <si>
    <t>Kehtestatud tuuleparkide planeeringud</t>
  </si>
  <si>
    <t>Taastuvelektri osakaalu tõstmine munitsipaalsektoris</t>
  </si>
  <si>
    <t>Taastuvelektri osakaalu tõstmine KOV territooriumil</t>
  </si>
  <si>
    <t>Taastuvelektri tarbimise osakaal KOV territooriumil</t>
  </si>
  <si>
    <t>Soojusmajanduse eesmärgid: Energiasääst ja taastuvenergia osakaalu kasvatamine</t>
  </si>
  <si>
    <t>Soojusmajanduse arendamine</t>
  </si>
  <si>
    <t>Rekonstrueeritud soojustrasside osakaal</t>
  </si>
  <si>
    <t>Soojatrasside keskmine soojakadu</t>
  </si>
  <si>
    <t>Tõhusa kaugkütte märgisega piirkondade arv</t>
  </si>
  <si>
    <t>Heitsoojuse kasutamine kaugküttes</t>
  </si>
  <si>
    <t>Kohtkütte renoveerimise toetamine</t>
  </si>
  <si>
    <t>Rekonstrueeritud küttekollete arv</t>
  </si>
  <si>
    <t>Paigaldatud soojuspumpade arv</t>
  </si>
  <si>
    <t>Transpordi eesmärgid: Energiasääst ja taastuvenergia osakaalu kasvatamine</t>
  </si>
  <si>
    <t>Taastuvallikate osakaalu suurendamine transpordis</t>
  </si>
  <si>
    <t>Biokütuse tarbimise osakaal ühistranspordis</t>
  </si>
  <si>
    <t>% liinikilomeetritest</t>
  </si>
  <si>
    <t>Nullheitega (elekter, vesinik) transpordi osakaal ühistranspordis</t>
  </si>
  <si>
    <t>Taastuvallikatel (biokütus, elekter, vesinik) sõidukid KOV territooriumil</t>
  </si>
  <si>
    <t>Taastuvallikatel (biokütus, elekter, vesinik) sõidukite osakaal sõidukipargist KOV territooriumil</t>
  </si>
  <si>
    <t>Rajatud avalikke elektriautode laadimispunkte</t>
  </si>
  <si>
    <t xml:space="preserve"> tk</t>
  </si>
  <si>
    <t>Efektiivne kütusekasutus transpordis</t>
  </si>
  <si>
    <t>Taastuvkütuste kasutamise osakaal transpordis (müük tanklates ja avalikes laadimispunktides KOV territooriumil)</t>
  </si>
  <si>
    <t>Munitsipaalsõidukite kütusekulu</t>
  </si>
  <si>
    <t>Säästliku liikuvuse arendamine</t>
  </si>
  <si>
    <t xml:space="preserve">Kergliikluse (jalakäijad, jalgratturid) osakaal kõikides liikumistes </t>
  </si>
  <si>
    <t xml:space="preserve">Ühistranspordi kasutajate osakaal kõikides liikumistes </t>
  </si>
  <si>
    <t xml:space="preserve">Rajatud kergliiklusteid </t>
  </si>
  <si>
    <t>km</t>
  </si>
  <si>
    <t xml:space="preserve">Hoonefondi energiasäästu eesmärgid: Energiasääst </t>
  </si>
  <si>
    <t>Energiasääst munitsipaalsektori hoonetes</t>
  </si>
  <si>
    <t xml:space="preserve">KOV hoonete rekonstrueerimine </t>
  </si>
  <si>
    <t>KOV hoonete elektrienergia kulu</t>
  </si>
  <si>
    <t>KOV, Elering, võrguettevõtja</t>
  </si>
  <si>
    <t>KOV hoonete soojusenergia kulu</t>
  </si>
  <si>
    <t>Rekonstrueerimise projektidele kaasa aitamine</t>
  </si>
  <si>
    <t>KOV (EHR), KredEx</t>
  </si>
  <si>
    <t>Minuomavalitsus.fin.ee 12-1-4-4</t>
  </si>
  <si>
    <t>Rekonstrueeritud (minimaalselt C-energiamärgisele viidud) korterelamute arv</t>
  </si>
  <si>
    <t>C-energiamärgisest paremate mitteeluhoonete arv</t>
  </si>
  <si>
    <t>KOV tänavavalgustuse eesmärgid: Energiasääst</t>
  </si>
  <si>
    <t>Energiasääst tänavavalgustuses</t>
  </si>
  <si>
    <t>Viimase 10. aasta jooksul rekonstrueeritud tänavavalgustuspunktide arv</t>
  </si>
  <si>
    <t>KOV tänavavalgustuse elektrienergia kulu</t>
  </si>
  <si>
    <t>LED valgustuse osakaal KOV tänavavalgustuses</t>
  </si>
  <si>
    <t>Tänavavalgustuspunktide arv</t>
  </si>
  <si>
    <r>
      <rPr>
        <b/>
        <sz val="11"/>
        <color theme="1"/>
        <rFont val="Calibri"/>
        <family val="2"/>
        <scheme val="minor"/>
      </rPr>
      <t>Seiramise põhimõtted:</t>
    </r>
    <r>
      <rPr>
        <sz val="11"/>
        <color theme="1"/>
        <rFont val="Calibri"/>
        <family val="2"/>
        <scheme val="minor"/>
      </rPr>
      <t xml:space="preserve">
KOV määrab baasaasta, millise kohta on seiremõõdikute tasemed leitud. Soovituslik on valida lähtuvalt andmete kättesaadavusest baasaastaks 2019. Seiratavate tegevuste  kohta on soovitatav arvutada mõõdikute väärtused iga-aastaselt, et tuua välja tegevuste mõju suurus ja piisavus pikaajaliste eesmärkide saavutamiseks. Kui tegevuste mõju pole piisav on võimalik planeerida täiendavaid meetmeid, et kindlustada planeeritud eesmärkide saavutamine. Valdav osa mõõdikute arvutamise aluseks olevatest andmetest on leitavad KOV haldusalast. KOV territooriumi üldise energiakasutuse andmed on võimalik saada Eleringist ja võrguettevõtjatelt. Kui KOV rakendab lisaks kavas väljatoodud tegevustele/meetmetele teisi tegevusi, siis saab need lisada iga valdkonna juurde lisameetmetena. Sel juhul tuleb määratleda tegevusele vastav mõõdik ja selle arvutamiseks vajalik andmeallikas. Valdkondadesse võib lisada näiteks järgmisi mõõdikuid:
- "KOV elektrimajanduse eesmärgid": tuuleenergia tootmine, MWh/a; päikeseenergia tootmine, MWh/a ; energiaühistute arv, tk; jne
- "KOV soojamajanduse eesmärgid": kaugjahutuse energiakulu, MWh/a; kaugjahutusega ühendatud hoonete arv, tk; jne
- "KOV transpordi eesmärgid": transpordiviiside modaaljaotused, %; parkimiskohtade arv, tk; jalgrattaparklate arv, tk; liikuvuskeskuste arv, tk; autovabade piirkondade arv, tk; jne             
- "KOV hoonefondi energiasäästu eesmärgid": Liginullenergiahoonete arv, tk;  jne
- "KOV tänavavalguse eesmärgid": juhitavate valgustite osakaal, %; energiakulu valgustuspunkti kohta aastas, kWh/vp/a
* Selgitus: Munitsipaalsektori energiakasutuse all on mõeldud KOV (omanduses olevate) hoonete, tänavavalgustuse, KOVi ühistranspordi ja oma sõidukite energiakasutust.                                                                                                                                                                                                                                                                                                                                                                                                                                                                                                                                                                                                                    </t>
    </r>
  </si>
  <si>
    <t xml:space="preserve">On ülevaade kui paljud majapidamised, asutused ja ettevõtted on sõlminud jäätmekäitleja(te)ga lepingu(d) piisavas mahus katmaks tegelikku jäätmeteket antud asukohas. </t>
  </si>
  <si>
    <t>Liigiti kogutavatele jäätmetele on määratud ringlusesse võtmise määrad. On hinnatud, kas vähemalt 50% kogutud jäätmetest on võetud ringlusesse.</t>
  </si>
  <si>
    <t>Reovee kohtkäitluse ja äraveo eeskiri: reovee kohtkäitlus ja äraveo tingimuste eeskiri on kehtestatud ja avalikustatud.</t>
  </si>
  <si>
    <t>KOVil on ülevaade, kui suur osakaal liitumisvõimalusega elanikest on ühisveevärgiteenusega liitunud. Eesmärgiks on seatud, et vähemalt 80% / 90% /95% liitumisvõimalustega elanikest on liitunud.</t>
  </si>
  <si>
    <t>KOVil on ülevaade kohtkäitlussüsteemidest ja nende seisukorrast, peetakse süsteemset ülevaadet nende seisukordadest.</t>
  </si>
  <si>
    <t>KOVil on selge ülevaade KOV territoorimil tekkinud  jäätmete edasise käitlemise korraldusest. Omavalitsus panustab jäätmete tekkimise vähendamisse ja vältimisse ning on läbi mõelnud, mis saab kogutud jäätmetest. On kehtestaud nõuded korraldatud jäätmeveo raames kogutud jäätmete edasiseks käitlemiseks.</t>
  </si>
  <si>
    <t>KOVis on ülevaade jäätmetekkest inimese kohta KOV territooriumil (v.a. põlevkivijäätmed).</t>
  </si>
  <si>
    <t>KOVil on läbimõeldud tegevusplaan hajaasustuse kohtkäitlussüsteemide ehitamise ning käitlemise tagamise toetamiseks. KOVil on eesmärk tagada kõigi hajaasustuses paiknevate majapidamiste elamu heitvee nõuetekohase kanalisatsioonisüsteemi ja joogiveesüsteemi rajamiseks ja käitlemiseks kooskõlas keskkonnanõuetega piirkondades, kus puudub ühiskanalisatsiooni- ja veevärgiga liitumise võimalus.</t>
  </si>
  <si>
    <t>KOVil on ülevaade, kas heitvee puhastamisnäitajad vastavad keskkonnakaitse nõuetele. On hinnatud reostuskoormuse normidele vastava heitvee suhet kogu heitveega. Eesmärgiks on seatud vähemalt 90%/ 95% /100% heitveest vastab nõuetele.</t>
  </si>
  <si>
    <t xml:space="preserve">KOV tegutseb plaani alusel,  äärmuslike ilmastikutingimuste puhul on vastutavate asutuste toetamine korraldatud efektiivselt nt lumetormide, paduvihmade ja üleujutustega toimetulek. </t>
  </si>
  <si>
    <t>Sotsiaaltöötajatel ja sotsiaalteenuseid osutavatel isikutel on teadmised, kuidas reageerida äärmuslike ilmaolude esinemisel võimalike abivajajate osas ning KOV-il on proaktiivselt loodud kaardistus nende inimeste, kes võivad vajada ekstreemsetes oludes abi.</t>
  </si>
  <si>
    <t>KOV on käsitlenud kergliikluse, taastuvenergeetika, energiasäästu ja taastuvkütustele ülemineku teemasid liikuvuse valdkonna eesmärkides oma arengu- ja tegevuskavas ning planeeringutes.</t>
  </si>
  <si>
    <t>KOV on ette näinud taastuvenergia tootmisotstarbega seotud maakasutuse kavandamist, sh üldplaneeringutes.</t>
  </si>
  <si>
    <t>KOV on käsitlenud taastuvenergeetika, energiasäästu ja taastuvkütustele ülemineku teemasid soojusmajanduse arengu- ja tegevuskavas ning planeeringutes.</t>
  </si>
  <si>
    <t>KOV-i alal tegutsevad ettevõtted arvestavad oma ärimudelis ringmajanduse põhimõtetega.</t>
  </si>
  <si>
    <t>On kaardistatud, millised KOV territooriumil asuvad tervishoiu- ja sotsiaalhoolekandeasutused asuvad üleujutusohuga aladel ja on kavandatud meetmed üleujutusriskide vältimiseks ja leevendamiseks.</t>
  </si>
  <si>
    <t xml:space="preserve">On loodud võimalused puhta joogivee tagamiseks kuumalainete ajal nt linnaruumis avalikud joogiveekraanid. </t>
  </si>
  <si>
    <t>KOVi päästesuutlikkus (nt veevõtukohad, evakuatsioonikohad) on heal tasemel. Tagatud valmisolek ekstreemsete ilmastiku nähtustest tingitud ebatavalistes olukordades vastutava asutuse toetamisel kiiresti reageerida.</t>
  </si>
  <si>
    <t>On hinnatud KOVi süsinikujalajälg ning kavandatud meetmed kasvuhoonegaaside heite vähendamiseks.</t>
  </si>
  <si>
    <t>KOV-i haldusala kinnisvaraomanikud on  teadlikud neid mõjutatavatest kliimariskidest. Asjakohaste kliimariskide alane info on vabalt kättesaadav.</t>
  </si>
  <si>
    <t>Hoonete energiaklasside õigeaegset saavutamist renoveerimisel ning uute ehitiste rajamisel on arvestatud elamumajanduse teema käsitlemisel arengukavas.</t>
  </si>
  <si>
    <t>KOV on käsitlenud kliimamuutusi leevendavat, roheplaneeringute terviklikku, sotsiaalsete mõjude, elurikkuse ja kliimamõjudega arvestavat arengut valdkonna eesmärkide seadmisel oma arengu- ja tegevuskavas ning planeeringutes.</t>
  </si>
  <si>
    <t>On hinnatud, kui palju on KOV-i haldusalas inimeste poolt tekitatud keskkonnakahjuga looduslikke alasid ja kas KOV-il on võimalik kaasa aidata selliste alade looduslikkuse taastamisele ning CO2 sidumise suurendamisele.</t>
  </si>
  <si>
    <t>KOV-il on olemas ülevaade, kui palju tema territooriumil on kaitsealasid ja muid kaitstavaid loodusobjekte.</t>
  </si>
  <si>
    <t>Tegeletakse looduskaitsega kohalikul tasandil, sh KOV tasandil kaitstavate loodusobjektide loodusväärtuste kaitsega.</t>
  </si>
  <si>
    <t>KOV omab ülevaadet rohevõrgustike seisukorrast ja loodusmaastike sidususest.</t>
  </si>
  <si>
    <t xml:space="preserve">KOVil on ülevaade kui palju on tema territooriumil erinevaid looduslikke elupaiku, sh millised neist on haruldased ja/või ohustatud ning kui palju on liike, kelle elupaiku tuleb elurikkuse säilitamiseks hoida ja kaitsta. </t>
  </si>
  <si>
    <t>KOV omab ülevaadet rohealade (sh puuvõrastike liitus) ja veealade osakaalust ja jaotuse taskaalust tiheasustusaldel. KOVil on meetmed detailplaneeringute tingimuste kehtestamiseks sidusama rohevõrgustiku saavutamiseks nii uutel kui olemasolevatel aladel ehituslike muudatuste tegemise tingimuste seadmiseks.</t>
  </si>
  <si>
    <t>KOV-il on olemas ülevaade, põhjavee ja pinnaveekogumite seisundist oma territooriumil ja nende heaolu mõjutavatest faktoritest ning veemajanduskavas planeeritud tegevustest veekogude seisundi parandamiseks. KOV on planeerinud tegevused veekogude parema seisundi saavutamiseks vastavalt oma kohustusele.</t>
  </si>
  <si>
    <t>KOV on hinnanud, kas naaber- või lähiomavalitsusega on võimalik teha koostööd looduskeskkonna kaitsmise osas ja riigiga riiklikult kaitstavatel aladel looduskeskkonna säilitamise ja taastamise osas (nt poollooduslike koosluste hooldamisel).</t>
  </si>
  <si>
    <t>On hinnatud, millised on soojussaarte riskiga piirkonnad ja kui palju neid on KOV-i alal. On hinnatud, kui palju on soojussaare efekti leevendavaid rohealasid, haljastust, veekogusid ja kuidas need paiknevad. Olemas on plaan soojussaare efekti leevendamiseks või tekke vältimiseks</t>
  </si>
  <si>
    <t>On tagatud soojussüsteemide töö- ja varustuskindlus (sh torustikud on tänapäevased). Kaugkütteseadmed on energiatõhusad.</t>
  </si>
  <si>
    <t xml:space="preserve">On suurendatud KOV-i üksuse valmisolekut elektrikatkestusteks või varustuse häireteks. </t>
  </si>
  <si>
    <t>Üldplaneeringutes on kavandatud taastuvenergiaga seonduv maakasutus (nt. päikesepaneelid, tuulepargid, biogaasi jaamad, vesinik jne).</t>
  </si>
  <si>
    <t xml:space="preserve">KOV kasutab energia tarbimisel ja tootmisel taastuvenergia lahendusi (sh. hinnatud potentsiaal) ning on ülevaade olemasolevast taastuvenergeetikasektorist KOV-s. </t>
  </si>
  <si>
    <t>On välja selgitatud ja tagatud võrguga seotud vajalikud liinitugevdused ja arvestatud tulevaste taastuvenergialahendustega.</t>
  </si>
  <si>
    <t>Energiakogukond, energiaühistud tegutsevad ja on edukad või on loomisel.</t>
  </si>
  <si>
    <t>Kavandatakse või on rakendatud energiajuhtimise ja -tõhususe meetmeid.</t>
  </si>
  <si>
    <t>Olemasolevate munitsipaalhoonete renoveerimisel ning uute hoonete, ligipääsuvõimaluste ja teede planeerimisel lähtutakse hoone ja liikuvuse kui terviku tõhususest.</t>
  </si>
  <si>
    <t xml:space="preserve">KOV omab ülevaadet oma territooriumil asuvate hoonete energiatõhususest, renoveerimisplaanidest ning on läbi mõtestanud energianõuded ehituslubade väljastamisel. </t>
  </si>
  <si>
    <t>KOV omab plaani energiavaesuse leevendamiseks abivajajatele, s.h. abi renoveerimisel.</t>
  </si>
  <si>
    <t>KOV omab ülevaadet ühistranspordiga ja kergliiklust kasutavatest liiklejatest ja tegevuskava nende osakaalu suurendamiseks.</t>
  </si>
  <si>
    <t>Üldplaneeringutes on kavandatud kergliikluse, ühistranspordi ja taastuvenergiaga seonduvad muudatused ja maakasutus (nt. tanklad, laadimistaristu elamute juures, pargi-ja-reisi lahendused).</t>
  </si>
  <si>
    <t>On tagatud ja kaardistatud võrguga seoses vajalikke liinitugevdusi ja arvestatud tulevaste taastuvenergialahendustega, k.a. kasutus liikuvuses (laadimine, biogaasi trassid jne).</t>
  </si>
  <si>
    <t>Arvestatakse äärmuslikult madalate temperatuuride ja sagedaste sulamis-külmumistsüklite esinemisega ning kõnni- ja sõiduteede libedusega. Kasutusele on võetud kiired ja tõhusad libeduse vähendamise meetmed.</t>
  </si>
  <si>
    <t>Ehitistel on piisav soojustus ja küttesüsteemid on korras, töökindlad ja vastupidavad madalate temperatuuride korral.</t>
  </si>
  <si>
    <t>Tervishoiu riskigruppidel on piisavalt teadmisi äärmuslikes ilmastikutingimustes hakkama saamiseks nt. kuuma ja külmalained, tugevad tormid.</t>
  </si>
  <si>
    <t xml:space="preserve">KOV on hinnanud tulevikus (15 ja 30 aasta pärast) KOV-i piirkonna ettevõtluskeskkonna muutust tulenevalt kliimamuutuste mõjudest. Nt. suveturismi osakaalukasv ja taliturismi osakaalu langus piirkonnas. </t>
  </si>
  <si>
    <t>Lisaks on analüüsinud, millised on KOV-i võimalused ettevõtluskeskkonna suunamiseks pikas (30 aasta) perspektiivis.</t>
  </si>
  <si>
    <t>KOV kasutab hangetes keskkonnahoidlike riigihangete põhimõtteid ning on eeskujuks keskkonnahoidlike valikute/otsuste tegemisel.</t>
  </si>
  <si>
    <t>KOV arvestab erinevaid üritusi, sündmusi planeerides keskkonnahoidlikkuse põhimõtetega.</t>
  </si>
  <si>
    <t xml:space="preserve">KOVil on ülevaade ning teadmine oma piirkonnas asuvatest jäätmete liigiti kogumise võimalustest ning mahtudest erinevate jäätmeliikide lõikes. </t>
  </si>
  <si>
    <t>Liigiti kogumiseks tagatud jäätmekogumispunktide arv ja tühjendamise sagedus on piisav tagamaks elanikkonnale mugavat jäätmete sorteerimist.</t>
  </si>
  <si>
    <t xml:space="preserve">On ülevaade omavalitsuse olme- ja pakendijäätmete liigiti kogumise mahu suhtest jäätmete kogutekkega. </t>
  </si>
  <si>
    <t>On korraldatud jäätmejaamade töö.</t>
  </si>
  <si>
    <t>On kokkulepitud koostöö naabruses asuvate jäätmejaamadega eri tüüpi jäätmete kogumiseks, edasiseks ladustamiseks, kasutuseks ja järelkasutuseks edasiandmiseks.</t>
  </si>
  <si>
    <t>On kokku lepitud KOVi või lepingujärgses jäätme- või keskkonnajaamas jt asutustes vastuvõetavad jäätmeliigid võimalikult suures ulatuses.</t>
  </si>
  <si>
    <t>On korraldatud ringmajanduse mudelitel põhinevate üksuste töö (näiteks taaskasutuskeskused, parandustöökojad, ringmajanduskeskused).</t>
  </si>
  <si>
    <t>KOVis on olemas piisaval määral ringmajanduse mudelitel põhinevaid üksusi nt parandustöökodasid, et katta elanikkonna nõudlus.</t>
  </si>
  <si>
    <t>Jäätmejaamad võtavad vastu keskkonnaministri määruse "Olmejäätmete liigiti kogumise ja sortimise nõuded ja kord ning sorditud jäätmete liigitamise alused" § 2 lg 3 poolt määratud liike.</t>
  </si>
  <si>
    <t>KOV on jäätmejaamas vm korraldanud ehitusjäätmete vastuvõtu. Jäätmejaamades on sisse seatud korduskasutuse süsteem, jäätmejaamas võetakse korduskasutatavaid asju (mööbel, elektroonika, ...) vastu näiteks eraldi selleks ettenähtud ruumis ja sealt saavad soovijad neid asju endale soetada. Siin ei arvestata taaskasutuspoodide poolt mööbli või riiete vastuvõtmist.</t>
  </si>
  <si>
    <t>KOVis on hinnatud ringlusse võetava materjali määr KOV territooriumil</t>
  </si>
  <si>
    <t>KOV on hinnanud, et ühisveevärgi vesi on kvaliteetne ja tarbimiseks ohutu. Omab ülevaadet kvaliteedinõuetele vastava vee tarbijate suhet ühisveevärgi tarbijate koguarvuga. KOV tagab, et vähemalt 90%/ 95%/ kõigi tarbijate vesi vastab kvaliteedinõuetele.</t>
  </si>
  <si>
    <t>KOV on suunanäitaja rollis: keskkonnasõbralikud liikumisviisid ametlikeks käikudeks jne, energiatõhusad hooned, roheline kontor, ringimajanduse põhimõtete juurutamine KOVis jne.</t>
  </si>
  <si>
    <t>Kliimariske puudutava informatsiooni avaldamine valla kodulehel</t>
  </si>
  <si>
    <t>Arengukava täiendamine liikuvuse, taastuvenergia ja energiasäästu põhimõtetega</t>
  </si>
  <si>
    <t>Kaitsealade ja kaitstavate loodusobjektide võimalikus ulatuses integreerimine valla rohevõrgustiku koosseisu</t>
  </si>
  <si>
    <t>Kriisiolukordadega, sh kliimariskidega, seotud teavitused, kampaaniad, koolitused ja ühisalgatused</t>
  </si>
  <si>
    <t>Rohealade osakaalu ja rohevõrgustiku sidususe säilitamise/tugevdamise meetmete integreerimine detailplaneeringutesse ja tegevuslubadesse (sh projekteerimistingimused ja ehitusload) menetlusprotsessis.</t>
  </si>
  <si>
    <t>Soojussüsteemide ja torustike seisukorra audit</t>
  </si>
  <si>
    <t>Torustike rekonstrueerimine ja renoveerimine</t>
  </si>
  <si>
    <t>Kaugküttevõrkude töökindluse tagamine</t>
  </si>
  <si>
    <t>Vananenud seadmete asendamine energiatõhusate lahendustega</t>
  </si>
  <si>
    <t>Elektrivõrgu seisukorra ja riskide regulaarne hindamine</t>
  </si>
  <si>
    <t>Varutoite rakendamine</t>
  </si>
  <si>
    <t>Elektrivõrgu uuendamine ja nutikate lahenduste kasutuselevõtt</t>
  </si>
  <si>
    <t>Taastuvenergiaga seonduva maakasutuse planeerimine üldplaneeringus</t>
  </si>
  <si>
    <t>Investeeringuplaani koostamine ja rahastusallikate kindlustamine</t>
  </si>
  <si>
    <t>Pilootprojektide käivitamine ja laiendamine</t>
  </si>
  <si>
    <t>Võrguga seotud vajalike liinitugevduste välja selgitamine ja tagamine</t>
  </si>
  <si>
    <t>Erinevate taastuvenergialahenduste analüüsimine</t>
  </si>
  <si>
    <t>Energiaauditite läbiviimine ja elluviimise jälgimine</t>
  </si>
  <si>
    <t>Energiatõhusate lahenduste rakendamine</t>
  </si>
  <si>
    <t>Andmete ja info elutsükli väljatöötamine ja järgimine</t>
  </si>
  <si>
    <t>Eesti infoturbe standardi (E-ITS) järgimine</t>
  </si>
  <si>
    <t>Digiprügi vähendamine</t>
  </si>
  <si>
    <t>KOV üksuse elektrooniline ja digitaalne andmehõive on juhitud ja tegeletakse digijäätmete vähendamisega.</t>
  </si>
  <si>
    <t>Munitsipaalhoonete kliimakindel rekonstrueerimine</t>
  </si>
  <si>
    <t>Munitsipaalhoonete kasutuse optimeerimine</t>
  </si>
  <si>
    <t>Hoonete tehnilise seisukorra hindamine</t>
  </si>
  <si>
    <t>Lähtutakse "Nõuded ehitise ligipääsetavusele" määrusest</t>
  </si>
  <si>
    <t>Koostada ja kinnitada KOV-i hallatavate hoonete rekonstrueerimise tegevuskava</t>
  </si>
  <si>
    <t>Teenustasemete kokkulepped elutähtsate teenuste pakkujatega</t>
  </si>
  <si>
    <t>Regulaarsed side- ja toimepidevuse testid</t>
  </si>
  <si>
    <t>Lisada varusidekanaleid ning tagada olulistele seadmetele varutoide</t>
  </si>
  <si>
    <t>Kohandada sõidugraafikuid vastavalt elanike liikumisvajadustele</t>
  </si>
  <si>
    <t>Rajada ja hooldada kergliiklusteid, et soodustada jalgrattaga ja jalgsi liikumist turvaliselt ja mugavalt</t>
  </si>
  <si>
    <t>Jagada regulaarselt KOV elanike liikumisvajaduste ja tagasiside andmeid ühistranspordikeskusega, et parandada teenuse kvaliteeti</t>
  </si>
  <si>
    <t>Regulaarselt uuendada infot kõigi KOV territooriumil asuvate hoonete energiatõhususe kohta.</t>
  </si>
  <si>
    <t>Täiendada ja regulaarselt uuendada andmebaasi, mis sisaldab infot kõigi majapidamiste, asutuste ja ettevõtete jäätmekäitluslepingute olemasolu ja mahu kohta, et tagada vastavus tegelikule jäätmetekkele.</t>
  </si>
  <si>
    <t>Koostada ja regulaarselt uuendada kaarti, mis kajastab kõiki jäätmete liigiti kogumise punkte, nende mahte ja teenindusvõimalusi erinevate jäätmeliikide lõikes.</t>
  </si>
  <si>
    <t>Teha regulaarne analüüs jäätmekogumispunktide arvust ja tühjendussagedusest ning vajadusel suurendada punkte või kiirendada tühjendamist, et tagada elanikele mugav liigiti kogumine.</t>
  </si>
  <si>
    <t>Koostada ja regulaarselt uuendada aruannet, mis võrdleb olme- ja pakendijäätmete liigiti kogumise mahtu kogutekkega ning analüüsib tulemusi elaniku kohta arvutatud keskmiste põhjal</t>
  </si>
  <si>
    <t xml:space="preserve">Jäätmetekke vähendamine tekkekohas </t>
  </si>
  <si>
    <t>Tagada jäätmejaamade töökorralduse regulaarne ülevaatus ja vajadusel ajakohastamine, sealhulgas lahtiolekuaegade, vastuvõetavate jäätmeliikide ja teenuse kvaliteedi kontroll</t>
  </si>
  <si>
    <t>Koostada ja esitada iga-aastane aruanne, mis analüüsib liigiti kogutud jäätmete ringlussevõtu määra ning võrdleb seda kehtestatud sihttasemega (vähemalt 50%)</t>
  </si>
  <si>
    <t>Jäätmete liigiti kogumise võimaluste parendamine jäätmejaamas</t>
  </si>
  <si>
    <t>Naabruses asuvate jäätmejaamadega koostöö tegemine</t>
  </si>
  <si>
    <t>Korraldada elanikele teavituskampaania, mis selgitab, milliseid jäätmeliike saab jäätmejaama tuua ja kuidas neid õigesti sortida.</t>
  </si>
  <si>
    <t>Analüüsida jäätmekäitlusettevõttelt saadud andmete põhjal ringlussevõetavate materjalide koguseid  ja täiendada vastavalt KOV-i jäätmekava</t>
  </si>
  <si>
    <t>Koostada aruanne jäätmetekke osas inimese kohta KOV territooriumil, kasutades olemasolevaid andmeid ja selgitades välja andmetes olevate erinevuste põhjused</t>
  </si>
  <si>
    <t>Reovee kohtkäitluse ja äraveo eeskirja vajadusel uuendamine</t>
  </si>
  <si>
    <t>Tegevusplaani koostamine ja rakendamine</t>
  </si>
  <si>
    <t>Koostada ülevaade liitumisvõimalusega elanike ja tegelike ühisveevärgiga liitunute arvust, arvutades liitumise protsendi ja tuues välja puudujäägid eesmärgiga võrreldes.</t>
  </si>
  <si>
    <t>Kriisiõppuste korraldamine</t>
  </si>
  <si>
    <t>Üleujutusohuga aladel asuvate tervishoiu-ja sotsiaalhoolekandeasutuste kaardistamine</t>
  </si>
  <si>
    <t>Kütte- ja elektrisüsteemide energiatõhususe parandamine</t>
  </si>
  <si>
    <t>Avalike joogiveekraanide rajamine</t>
  </si>
  <si>
    <t>Esmatasandi tervishoiuteenuse kättesaadavuse tagamine</t>
  </si>
  <si>
    <t>Info-, seire-, ja tugisüsteemide arendamine ning tegevusplaanide koostamine kliimamuutustest tingitud terviseriskide juhtimise tõhustamiseks ja maandamiseks</t>
  </si>
  <si>
    <t xml:space="preserve">Kergliiklusteede võrgustiku arendamine  </t>
  </si>
  <si>
    <t>Elanike liikumisharjumust toetavate tegevuste läbiviimine</t>
  </si>
  <si>
    <t>Jagada KOVi elanike liikumisvajaduste ja tagasiside andmeid ühistranspordikeskusega, et teenuseid paremini planeerida.</t>
  </si>
  <si>
    <t>Liikluses taastuvenergia osakaalu suurendamiseks tegevuste planeerimine ja analüüsimine</t>
  </si>
  <si>
    <t xml:space="preserve">Lisada üldplaneeringusse tingimused uutele ja rekonstrueeritavatele arendustele </t>
  </si>
  <si>
    <t>Koostada tehniline analüüs valla olemasoleva elektri- ja gaasivõrgu läbilaskevõime kohta</t>
  </si>
  <si>
    <t>Kaardistada ja planeeringutesse integreerida tulevased taastuvenergia ja liikuvuse taristulahendused</t>
  </si>
  <si>
    <t>Kliimariskide hindamine</t>
  </si>
  <si>
    <t>Ettevõtjate teadlikkuse tõstmine</t>
  </si>
  <si>
    <t xml:space="preserve">KOV-i alal tegutsevate ettevõtete tootmisjääkide kaardistamine </t>
  </si>
  <si>
    <t>Suurendada avalikkuse teadlikust ringmajandusest</t>
  </si>
  <si>
    <t>pidev tegevus</t>
  </si>
  <si>
    <t>Vallavalitsus</t>
  </si>
  <si>
    <t>Kergliiklusteede võrgustikku arendatakse terviklikult - tagades olemasolevate kergliiklusteede korrashoiu, uute teede juurdeehitamise ja ühendamise olemasolevasse võrgustikku.</t>
  </si>
  <si>
    <t>Rattateede ja -parklate võrgustikku arendatakse terviklikult.</t>
  </si>
  <si>
    <t>Rattakaenutusvõimalusi arendatakse terviklikult - tagades oleasoleva (Kostivere) laenutuspunkti toimivuse ja luues uusi laenutuspunkte.</t>
  </si>
  <si>
    <t>Valla omanduses olevad bussipaviljonid muudetakse ligipääsetavamaks kergliiklusteede võrgustiku arendamisega paralleelselt.</t>
  </si>
  <si>
    <t>Kliimariske on ülevaatlikult käsitletud vaid valla koostatavas üldplaneeringus.</t>
  </si>
  <si>
    <t>Tähtajaks on kaardistatud kliimariskid ja nende mõju ulatus.</t>
  </si>
  <si>
    <t>Valla elanikele on kliimariske puudutav informatsioon kergesti kättesaadav.</t>
  </si>
  <si>
    <t>Valla elanikke teavitatakse regulaarselt kriisiolukordadest, sh kliimariskidest ja nende esinemisest.</t>
  </si>
  <si>
    <t>Valla arengukavas on seotud eesmärgiks valla avaliku kasutusega hoonete energiatõhusamaks muutmine, sh kasutades erinevaid toetusmeetmeid.</t>
  </si>
  <si>
    <t>Jõelähtme valla arengukava aastateks 2025-2035</t>
  </si>
  <si>
    <t>Energiatõhususe seire ja aruandlus.</t>
  </si>
  <si>
    <t>Munitsipaalhoonete rekonstrueerimise prioriteetide seadmisel arvestatakse hoonete seisukorraga/energiaklassiga.</t>
  </si>
  <si>
    <t>Tähtajaks on integreeritud energiatõhususe nõuded arengukavasse ja KOV ehitusjuhistesse.</t>
  </si>
  <si>
    <t>Regulaarne seire ja aruandlus energiatõhususe valdkonnas.</t>
  </si>
  <si>
    <t>Munitsipaalhoonete rekonstrueerimisel arvestatakse hoonete seisukorraga/energiaklassiga.</t>
  </si>
  <si>
    <t>Valla rekonstrueeritavad hooned on energiatõhusamad.</t>
  </si>
  <si>
    <t>Koostatavas ÜP-s on ülevaatlikult arvestatud kliimamuutuste mõjuga ja seatud tingimused nende leevendamiseks.</t>
  </si>
  <si>
    <t>Üldplaneeringus meetmete seadmine kliimamuutuste mõju ja kaasnevate riskidega arvestamiseks.</t>
  </si>
  <si>
    <t>Uues üldplaneeringus on seatud meetmed, mis tagavad kliimamuutuste mõju ja kaasnevate riskidega arvestamise.</t>
  </si>
  <si>
    <t>Väide/Eesmärk</t>
  </si>
  <si>
    <r>
      <rPr>
        <sz val="11"/>
        <color theme="1"/>
        <rFont val="Calibri"/>
        <family val="2"/>
        <scheme val="minor"/>
      </rPr>
      <t xml:space="preserve">Arengukavas on seatud eesmärgiks spetsialistide kvalifikatsiooni ning vajalike täiendkoolituste tagamine. </t>
    </r>
    <r>
      <rPr>
        <sz val="11"/>
        <color rgb="FFFF0000"/>
        <rFont val="Calibri"/>
        <family val="2"/>
        <scheme val="minor"/>
      </rPr>
      <t xml:space="preserve">
</t>
    </r>
  </si>
  <si>
    <t xml:space="preserve">Spetsialistide kvalifikatsiooni ning vajalike
täiendkoolituste tagamine.
[arengukava tegevus 1.1.3 nr 2]
</t>
  </si>
  <si>
    <t>KOV spetsialistid osalevad aastas vähemalt ühel kliimavaldkonda (sh rohepööret) puudutaval koolitusel.</t>
  </si>
  <si>
    <t xml:space="preserve">Enne käesoleva kliima- ja energiakava koostamist ei ole KOVi süsinikujalajäge hinnatud ja kavandatud meetmeid kasvuhoonegaaside heite vähendamiseks.
</t>
  </si>
  <si>
    <t>Regulaarne KOV süsinikujalajälje hindamine.</t>
  </si>
  <si>
    <t>KOV on hinnanud oma süsinikujalajälje.</t>
  </si>
  <si>
    <t>KOV süsinikujalajälje vähendamine vastavalt vajadusele ja võimalustele, rakendades kliima- ja energiakava suuniseid.</t>
  </si>
  <si>
    <t>Süsinikujalajälje vähendamise meetmed on rakendatud.</t>
  </si>
  <si>
    <t xml:space="preserve">Koostatavas üldplaneeringus on välja toodud korduva üleujutusega ja üleujutusohuga alad. Määratud on äri- ja tootmismaadele maksimaalne lubatud täisehituse protsent ning antud suunised sademevee pinnasesse immutamiseks ja  sadeveekraavide rekonstrueerimiseks ja rajamiseks. Vallas võivad esineda lisaks paduvihmadest tingitud üleujutustele ka merevee tõusuga seotud üleujutused. </t>
  </si>
  <si>
    <t>Jõelähtme valla koostatav üldplaneering, Maa- ja Ruumiameti üleujutusohuga alade kaardirakendus</t>
  </si>
  <si>
    <t>Üldplaneeringus ehitus- ja maakasutustingimuste seadmine üleujutusohuga aladele.</t>
  </si>
  <si>
    <t>Üldplaneeringus on määratud ehitus- ja maakasutustingimused üleujutusohuga aladele.</t>
  </si>
  <si>
    <t>Üleujutusohu riskipiirkondades üleujutusohu maandamise meetmete välja töötamine ja rakendamine.</t>
  </si>
  <si>
    <t>Välja on töötatud üldised üleujutusohu maandamise meetmed.</t>
  </si>
  <si>
    <t>Vallavalitsus koostöös Kliimaministeeriumiga</t>
  </si>
  <si>
    <t>Üleujustusohuga arvestamine detailplaneeringute ja tegevuslubade (sh projekteerimistingimuste ja ehituslubade) menetlemisel ning vajadusel tingimuste seadmine.</t>
  </si>
  <si>
    <t>Üleujutusohuga arvestatakse detailplaneeringute ja tegevuslubade menetlemisel.</t>
  </si>
  <si>
    <t>Riiklikult ega kohalikul tasandil otseselt kaardistatud ei ole. Koostatavas ÜP-s on lähtutud üldteadmisest, et need tekivad seal, kus on palju kõvakattega pindasid, ning on seatud vastavad leevendavad tingimused.</t>
  </si>
  <si>
    <t>Jõelähtme valla koostatav üldplaneering, Maa- ja Ruumiameti soojussaarte kaardirakendus</t>
  </si>
  <si>
    <t>Soojussaarte leevendamise meetmete käsitlemine üldplaneeringus (nt kõrghaljastuse osakaalu määramine).</t>
  </si>
  <si>
    <t>rakendatud</t>
  </si>
  <si>
    <t>Soojussaarte leevendamise meetmete integreerimine detailplaneeringutesse ja tegevuslubadesse (sh projekteerimistingimused ja ehitusload), vajadusel tingimuste seadmine.</t>
  </si>
  <si>
    <t>Soojussaarte esinemisega arvestatakse detailplaneeringute ja tegevuslubade menetlemisel.</t>
  </si>
  <si>
    <t xml:space="preserve">Vallavalitsusele kuuluvate avalike hoonete järkjärguline ligipääsetavamaks muutmine. [arengukava tegevus 1.1.3 nr 7]
</t>
  </si>
  <si>
    <t>Vallavalitsusele kuuluvad hooned on ligipääsetavad kõigile.</t>
  </si>
  <si>
    <t xml:space="preserve">Rattateede ja -parklate võrgustiku edasiarendamine. [arengukava tegevus 1.1.4 nr 5]
</t>
  </si>
  <si>
    <t>Valla omanduses olevate bussipaviljonide kaasajastamine ja ligipääsetavamaks muutmine jne.
[arengukava tegevus 1.1.4 nr 9]</t>
  </si>
  <si>
    <t>Kliimariskide, sh mõjutatud piirkondade, kaardistamine ja elanikkonna teavitamine.</t>
  </si>
  <si>
    <t>Kliimariske puudutava informatsiooni avaldamine valla kodulehel.</t>
  </si>
  <si>
    <t>Kriisiolukordadega, sh kliimariskidega, seotud teavitused, kampaaniad, koolitused ja ühisalgatused.</t>
  </si>
  <si>
    <t>Energiatõhususe nõuete integreerimine arengukavasse ja KOV ehitusjuhistesse.</t>
  </si>
  <si>
    <t>Valla avaliku kasutusega hoonete energiatõhusamaks muutmine.
[arengukava tegevus 1.2.1 nr 4]</t>
  </si>
  <si>
    <t>Jõelähtme valla koostatav üldplaneering</t>
  </si>
  <si>
    <t>-</t>
  </si>
  <si>
    <t>Kliimariskide ja -mõjude analüüsi kohustuse seadmine asjakohastes planeeringutes ja projektides.</t>
  </si>
  <si>
    <t>Planeeringutes arvestatakse muuhulgas võimalike kliimariskide ja kaasnevate mõjudega.</t>
  </si>
  <si>
    <t>KOV spetsialistide osalemine kliimavaldkonna (sh rohepöörde) koolitustel, teabepäevadel jms.</t>
  </si>
  <si>
    <t>KOV spetsialistid osalevad aastas vähemalt ühel kliimavaldkonda (sh rohepööret) puudutaval koolitusel või teabepäeval.</t>
  </si>
  <si>
    <t>Avalike haljasalade planeerimisel ja rajamisel arvestada kliimamuutuste mõjuga, sh valides kliimamuutustele vastupidavamaid taimeliike ja maastikukujunduse võtteid.</t>
  </si>
  <si>
    <t>Avalike haljasalade planeerimisel ja rajamisel arvestatakse kliimamuutuste võimalike mõjudega.</t>
  </si>
  <si>
    <t>Riiklikul tasandil on kindlaks määratud jääkreostusobjektid. Jõelähtme valla arengukava aastateks 2025-2035 seab muuhulgas eesmärgiks jääkreostuskollete ning ebaseaduslike jäätmete ladestuspaikade kaardistamine ja likvideerimine, sh kasutades erinevaid toetusmeetmeid.</t>
  </si>
  <si>
    <t>Endiste tööstus- ja militaaralade, sh endiste karjääride uutes funktsioonides kasutuselevõtmine. 
[arengukava tegevus 1.1.1 nr 9]</t>
  </si>
  <si>
    <t>Aastaks 2035 on uutes funktsioonides kasutusele võetud 235 ha endiseid tööstus- ja militaaralasid.</t>
  </si>
  <si>
    <t>Vallavalitsus koostöös erasektoriga</t>
  </si>
  <si>
    <t>Jääkreostuskollete ning ebaseaduslike jäätmete ladestuspaikade kaardistamine ja likvideerimine, sh kasutades erinevaid toetusmeetmeid.
[arengukava tegevus 1.3.1 nr 7]</t>
  </si>
  <si>
    <t>Aastaks 2035 on kaardistatud ja likvideeritud kriitilised jääkreostuskolded ja ebaseaduslikud jäätmete ladestuspaigad.</t>
  </si>
  <si>
    <t>Vallavalitsus koostöös riigiettevõtetega</t>
  </si>
  <si>
    <t>Jõelähtme valla arengukava aastateks 2025-2035, tegevuskava on seadnud eesmärgiks üldplaneeringus taastuvenergia tootmise võimaluste määratlemise. Koostatava üldplaneeringu eelnõus on alad määratud, sh Lõunakarjääri taastuvenergeetika polügoon.</t>
  </si>
  <si>
    <t xml:space="preserve">Taastuvenergiarajatiste rajamiseks vajalike tingimuste määramine üldplaneeringus. </t>
  </si>
  <si>
    <t>Uues üldplaneeringus on seatud tingimused taastuvenergi arendamiseks.</t>
  </si>
  <si>
    <t>Taastuvenergia potentsiaali analüüs ja sobivate alade kaardistamine</t>
  </si>
  <si>
    <t>Tähtajaks on koostatud taastuvenergia potentsiaali analüüs ja kaardistatud sobivad alad.</t>
  </si>
  <si>
    <t>Taastuvenergia arendamiseks sobilike alade lisamine üldplaneeringusse (kui asjakohane).</t>
  </si>
  <si>
    <t>Tähtajaks on täiendatud üldplaneeringud taastuvenergia arendamiseks sobilike aladega.</t>
  </si>
  <si>
    <t xml:space="preserve">Taastuvenergeetika ja energiasäästu küsimusi on ülevaatlikult käsitletud Jõelähtme valla Loo aleviku ja Kostivere aleviku kaugküttepiirkonna soojusmajanduse arengukavades (aastateks 2015-2025). Lisaks on teemale tähelepanu pööratud koostatavas ÜP-s. </t>
  </si>
  <si>
    <t>Jõelähtme valla arengukava aastateks 2025-2035; Jõelähtme valla koostatav üldplaneering</t>
  </si>
  <si>
    <t>Soojusmajanduse arengukava uuendamine, sh taastuvenergeetika ja energiasäästu meetmetega.</t>
  </si>
  <si>
    <t>Tähtajaks on soojusmajanduse arengukava uuendatud.</t>
  </si>
  <si>
    <t xml:space="preserve">Käsitletud nii Jõelähtme valla arengukavas, kui ka koostatavas ÜP-s. </t>
  </si>
  <si>
    <t>Tähtajaks on arengukava täiendatud liikuvust puudutava taastuvenergia ja energiasööstu põhimõtetega.</t>
  </si>
  <si>
    <t>Taastuvenergeetikat ja energiasäästu puudutavate meetmete integreerimine detailplaneeringute ja tegevuslubade (sh projekteerimistingimuste ja ehituslubade) menetlemisel ning vajadusel tingimuste seadmine.</t>
  </si>
  <si>
    <t>Taastuvenergeetika ja energiasäästu põhimõtetega arvestatakse detailplaneeringute ja tegevuslubade menetlemisel.</t>
  </si>
  <si>
    <t xml:space="preserve"> </t>
  </si>
  <si>
    <t>Riiklikul tasandil on kindlaks määratud jääkreostusobjektid. Jõelähtme valla arengukava aastateks 2025-2035 eesmärgiks on jääkreostuskollete ning ebaseaduslike jäätmete ladestuspaikade kaardistamine ja likvideerimine, sh kasutades erinevaid toetusmeetmeid.</t>
  </si>
  <si>
    <t>Jõelähtme valla arengukava 2025-2035; Jõelähtme valla koostatav üldplaneering</t>
  </si>
  <si>
    <t>Jõelähtme valla arengukava aastateks 2025-2035, täpsemalt Lisa 2. Hetkeolukord. Kehtivad ja koostatav üldplaneering</t>
  </si>
  <si>
    <t>Jooksev koostöö riiklike asutustega (Keskkonnaamet, Kliimaministeerium), et omada ülevaadet omavalitsuse territooriumil toimuvast (sh olemasolevad ja projekteeritavad kaitstavad loodusobjektid).</t>
  </si>
  <si>
    <t>Omavalitsus on kursis valla territooriumil toimuvast.</t>
  </si>
  <si>
    <t>Uues üldplaneeringus on kaitsealad ja kaitstavad loodusobjektid integreeritud võimalikus ulatuses rohevõrgustiku koosseisu.</t>
  </si>
  <si>
    <t>Loodud on kohaliku omavalitsuse tasandil kaitstav Ruu loodusobjekt. Arengukavas on seatud eesmärgiks valla territooriumil olevate pärandniidualade kaitsmise ja taastamise soodustamine.</t>
  </si>
  <si>
    <t>Jõelähtme valla arengukava 2025-2035</t>
  </si>
  <si>
    <t>Pärandniidualad on kaardistatud ja seatud tingimused nende kaitseks ja taastamiseks</t>
  </si>
  <si>
    <t>Kehtivates ja koostatavas üldplaneeringus on rohevõrgustiku seisukorda hinnatud. Loodusmaastike sidusust ei ole otseselt käsitletud.</t>
  </si>
  <si>
    <t>Vallas asuvate rohevõrgustike sälitamine ja nendes arendustegevuse läbiviimine valla üldplaneeringus sätestatut arvestades.
[arengukava tegevus 1.3.1 nr 5]</t>
  </si>
  <si>
    <t>Arendustegevuse planeerimisel arvestatakse üldplaneeringuga seatud meetmetega</t>
  </si>
  <si>
    <t>Vallavalitsus, RMK</t>
  </si>
  <si>
    <t>Rohevõrgustiku ja loodusmaastike sidususe analüüs, sh meetmete planeerimine.</t>
  </si>
  <si>
    <t>Tähtajaks on koostatud rohevõrgustiku ja loodusmaastike sidususe analüüs.</t>
  </si>
  <si>
    <t>Igapäevaste töövahenditena kasutatakse EELIS infosüsteemi ning Maa-ja Ruumiameti kaardirakendusi. Koostöö asjakohaste riigiasutustega.</t>
  </si>
  <si>
    <t>Jooksev koostöö riiklike asutustega (Keskkonnaamet, Kliimaministeerium), et omada ülevaadet omavalitsuse territooriumil toimuvast (sh kaitstavad loodusobjektid, keskkonnakahjudega alad, võõrliikide levik ja tõrje jms).</t>
  </si>
  <si>
    <t>Vallavalitsus, Kliimaministeerium, Keskkonnaamet</t>
  </si>
  <si>
    <t>Valla territooriumil asuvate pärandniidualade kaardistamine valla üldplaneeringutes, nende kaitsmise ja taastamise soodustamine
[arengukava tegevus 1.3.1 nr 5]</t>
  </si>
  <si>
    <t xml:space="preserve">Läbi veemajanduskavade ja ühisveevärgi ja -kanalisatsiooni arendamise kava on KOVil ülevaade oma territooriumi puudutavast. </t>
  </si>
  <si>
    <t>Vesikondade veemajanduskavad 2022-2027; Jõelähtme valla ühisveevärgi ja -kanalisatsiooni arendamise kava aastateks 2018-2029</t>
  </si>
  <si>
    <t>Koostöö riiklike asutustega (Keskkonnaamet, Kliimaministeerium), et omada ülevaadet omavalitsuse territooriumil toimuvast.</t>
  </si>
  <si>
    <t>Halvas seisundis olevate veekogude seisundit mõjutavate kohalike tegurite kaardistamine ja analüüs ning tegevuskava koostamine seisundi parandamiseks (seotud ka riiklike veemajanduskavadega).</t>
  </si>
  <si>
    <t>Omavalitsus omab ülevaadet valla territooriumil paiknevatest ja halvas seisundis olevate veekogude seisundit mõjutavatest teguritest.</t>
  </si>
  <si>
    <t>Reovee kohtkäitlussüsteemide kaardistamine. 
[arengukava tegevus 1.2.2 nr 2]</t>
  </si>
  <si>
    <t>Reovee kohtkäitlusüsteemid on kaardistatud</t>
  </si>
  <si>
    <t>Vallavalitsus, valla vee-ettevõtted, erasektor</t>
  </si>
  <si>
    <t>Uute tiheasustusalade kavandamisel seonduvate veeteenuste pakkumise (veevarustus, kanalisatsioon) lahendamine eelkõige ühisveevärgi- ja kanalisatsioonisüsteemide abil. Nende kavandamisel tuleks lähtuda prognoositavast veeteenuse hinnast ja selle tarbijate poolt katmise võimekusest.
[arengukava tegevus 1.2.2 nr 3]</t>
  </si>
  <si>
    <t>Uutel tiheasustusaladel lahendatakse veevarustus ja kanalisatsioon võimalusel võrgupõhiselt.</t>
  </si>
  <si>
    <r>
      <rPr>
        <sz val="11"/>
        <color theme="1"/>
        <rFont val="Calibri"/>
        <family val="2"/>
        <scheme val="minor"/>
      </rPr>
      <t>Jõelähtme valla arengukava aastateks 2025-2035, tegevuskava alameesmärgi 1.3.1 tegevus nr 5 "Valla territooriumil asuvate pärandniidualade kaardistamine valla üldplaneeringutes, nende kaitsmise ja taastamise soodustamine."</t>
    </r>
    <r>
      <rPr>
        <i/>
        <sz val="11"/>
        <color theme="1"/>
        <rFont val="Calibri"/>
        <family val="2"/>
        <scheme val="minor"/>
      </rPr>
      <t xml:space="preserve"> </t>
    </r>
    <r>
      <rPr>
        <sz val="11"/>
        <color theme="1"/>
        <rFont val="Calibri"/>
        <family val="2"/>
        <scheme val="minor"/>
      </rPr>
      <t>Naaberomavalitsustega ei jagata ühtegi kohaliku tasandi kaitseala. Muus osas on tegevuste eest vastutavad riigiasutused.</t>
    </r>
    <r>
      <rPr>
        <i/>
        <sz val="11"/>
        <color theme="1"/>
        <rFont val="Calibri"/>
        <family val="2"/>
        <scheme val="minor"/>
      </rPr>
      <t xml:space="preserve"> </t>
    </r>
  </si>
  <si>
    <t>Koostöö riiklike asutustega (Keskkonnaamet, Kliimaministeerium) ja naaberomavalitsustega, et omada ülevaadet omavalitsuse territooriumil toimuvast ja võimalikest koostöövõimalustest.</t>
  </si>
  <si>
    <t>Vallavalitsus, Keskkonnaamet, naaberomavalitsused</t>
  </si>
  <si>
    <t>EI</t>
  </si>
  <si>
    <t>Metsade tagavara ja juurdekasvu arvestust peetakse riiklikul tasandil ja selle muutus sõltub eelkõige riiklikest poliitikatest, õigusaktide nõuetest ja metsamajanduse tavadest.</t>
  </si>
  <si>
    <t>Üldplaneeringu raames on antud valdkond kaardistatud ja seotud tingimused rohealade säilitamiseks (kõrghaljastuse protsent). Planeeringute läbivaatamisel arvestatakse selle aspektiga.</t>
  </si>
  <si>
    <t>Jõelähtme valla koostatav üldplaneering ptk 4.</t>
  </si>
  <si>
    <t>Üldplaneeringus meetmete seadmine rohealade ja rohevõrgustiku osakaalu säilitamiseks.</t>
  </si>
  <si>
    <t>Üldplaneeringus on seatud meetmed rohealade ja rohevõrgustiku osakaalu säilitamiseks.</t>
  </si>
  <si>
    <t>Rohe- ja veealade osakaalu ning jaotuse kaardistamine tiheasustusaladel, sh meetmete planeerimine.</t>
  </si>
  <si>
    <t>Tähtajaks on kaardistatud rohe- ja veealade osakaal tiheasustusalal.</t>
  </si>
  <si>
    <t>Rohealade ja rohevõrgustiku säilitamisega/tugevdamisega arvestatakse planeeringute ja tegevuslubade menetlemisel.</t>
  </si>
  <si>
    <t xml:space="preserve">Võõrliikide tõrjet ei ole käsitletud omavalitsuse arengudokumentides, kuid seda on seni teostatud riiklikult kogutava võõrliikide levikuinfo ja kodanike kaebuste alusel. </t>
  </si>
  <si>
    <t>Riiklikul tasandil kogutava võõrliikide levikuinfo alusel prioriteetsete alade määramine.</t>
  </si>
  <si>
    <t>Omavalitsus omab ülevaadet valla territooriumil levivatest võõrliikidest ja nende levialast ning määrab kindlaks tõrjeks prioriteetsed piirkonnad.</t>
  </si>
  <si>
    <t>Vallavalitsus, Kliimaministeerium, Keskkonnaamet, kogukond</t>
  </si>
  <si>
    <t>Regulaarne võõrliikide tõrje (sh nt tõrje koordineerimine, talgute korraldamine, teabekampaaniad, konteinerid koostöös jäätmevedajaga,  võõrliikide kasvualade kaardistamine ja tõrje teostamine)</t>
  </si>
  <si>
    <t>Omavalitsus teostab regulaarselt võõrliikide tõrjet prioriteetsetel aladel.</t>
  </si>
  <si>
    <t>Vastava valdkonna spetsialist, Kliimaministeerium, Keskkonnaamet, kogukond</t>
  </si>
  <si>
    <t>Valdkondade areng sõltub eelkõige riiklikest poliitikatest (sh nt toetusmeetmetest ja keskkonnanõuetest) ja üldisest sotsiaal-majanduslikust olukorrast.</t>
  </si>
  <si>
    <t>Valdkonna areng sõltub eelkõige riiklikest poliitikatest ja biomajanduse tavadest.</t>
  </si>
  <si>
    <t>Omavalitsusel on ülevaade sektoritest Statistikaameti kaudu. Tööhõive näitajad ei ole hetkel üheski dokumendis välja toodud, kuid seda infot on võimalik koondada. Samuti ei ole arengukavas välja toodud tegevusi, mis suurendaksid kohalike saaduste turustamist kohalikele inimestele.</t>
  </si>
  <si>
    <t>Kohalike ettevõtjate ja ettevõtlike inimeste nähtavus on suurenenud.</t>
  </si>
  <si>
    <t xml:space="preserve">Vallavalitsus koostöös HEAKi,
piirkondliku MARO,
ettevõtjatega
</t>
  </si>
  <si>
    <t>Põllumajandussaaduste kohalike turustusvõimaluste toetamine ja/või loomine (nt läbi O.T.T. kontseptsiooni).</t>
  </si>
  <si>
    <t>Põllumajandussaaduste kohalikke turustusvõimalusi tekib juurde.</t>
  </si>
  <si>
    <t>Vallavalitsus, kogukonnad, põllu- ja talupidajad</t>
  </si>
  <si>
    <t>Väärtuslike põllumajandusmaade kaitse tingimuste seadmine üldplaneeringus.</t>
  </si>
  <si>
    <t>Üldplaneeringus on seatud tingimused väärtuslike põllumajandusmaade kaitseks.</t>
  </si>
  <si>
    <t>Väärtuslike põllumajandusmaadega arvestamine detailplaneeringute ja tegevuslubade (sh projekteerimistingimuste ja ehituslubade) menetlemisel ning vajadusel tingimuste seadmine.</t>
  </si>
  <si>
    <t>Väärtuslike põllumajandusmaadega arvestatakse detailplaneeringute ja tegevuslubade menetlemisel.</t>
  </si>
  <si>
    <t>Soojusmajanduse arengukavades on kindlaks määratud tegevussuunad, mis võimaldavad rakendada bioenergia ressursside kasutust.</t>
  </si>
  <si>
    <t>Jõelähtme valla Loo aleviku soojusmajanduse arengukava 2015-2025, Jõelähtme valla Kostivere aleviku kaugkütte võrgupiirkonna soojusmajanduse arengukava 2015-2025</t>
  </si>
  <si>
    <t>Vallavalitsus, Adven</t>
  </si>
  <si>
    <t>Loo ja Kostivere katlamaja üle viimine hakkepuidule.</t>
  </si>
  <si>
    <t>Taastuvenergialahenduste kasutuselevõtmine nii lokaalselt, sh eriti ühiskondlike hoonete juures, kui ka kaugküttesüsteemides vallaüleselt.
[arengukava tegevus 1.2.1 nr 3]</t>
  </si>
  <si>
    <t>Tähtajaks on kasutusele võetud 10 taastuvenergia lahendust või on ellu viidud prioriteetsed projektid..</t>
  </si>
  <si>
    <t>Üldplaneeringus taastuvenergia tootmise võimaluste määratlemine. 
[arengukava tegevus 1.2.1 nr 2]</t>
  </si>
  <si>
    <t>Üldplaneeringus on määratletud taastuvenergia tootmise võimalused</t>
  </si>
  <si>
    <t>Kliimamuutustest tingitud mõjusid enimhaavatavatele gruppidele ei ole kohalikul tasandil eelnevalt hinnatud.</t>
  </si>
  <si>
    <t>Kliimariskide, sh enimmõjutatud piirkondade ja elanikkonna, kaardistamine.</t>
  </si>
  <si>
    <t>Valla elanikke teavitatakse regulaarselt kriisiolukordadest, sh kliimariskidest.</t>
  </si>
  <si>
    <t>Kliimariskide hindamise põhjal haavatavust vähendavate meetmete planeerimine ja elluviimine.</t>
  </si>
  <si>
    <t>Planeeritud on meetmed elanikkonna haavatavuse vähendamiseks.</t>
  </si>
  <si>
    <t>Hajaasustuse programmi kaudu toetuse andmine.</t>
  </si>
  <si>
    <t>Igal aastal toetatakse hajaasustuse programmi kaudu kohalikke inimesi.</t>
  </si>
  <si>
    <t>Vallavalitsus, Riigi Tugiteenuste Keskus</t>
  </si>
  <si>
    <t xml:space="preserve">Valla kodulehelt on leitavad kriisiolukordade juhised, moodustatud on elanikkonnakaitse komisjon ja kriisikomisjon. </t>
  </si>
  <si>
    <t>Ohutuskäitumisealane koolitamine ja teavitamine külade, asulate ja kogukondade kaupa, et elanikud oskaksid erinevate kriisiolukordadega toime tulla. Eraldi külavanematele koolitamine kriisiolukordades ja nende järgselt kogukondade kohanemiseks.
[arengukava tegevus 2.1.1 nr 3]</t>
  </si>
  <si>
    <t>Elanike teadlikkus kriisiolukordadest tõuseb</t>
  </si>
  <si>
    <t>Vallavalitsus, kolmas sektor, teised omavalitsused</t>
  </si>
  <si>
    <t>Kogukondadeülene kriisiolukordade ohutuskäitumise info levitamine IT- ja sidevahendite abil (sh ettevalmistavalt erinevad infomaterjalid, kriisiolukorras päästeameti infosüsteemi kasutamine jne). [arengukava tegevus 2.1.1 nr 4]</t>
  </si>
  <si>
    <t>Vallavalitsus, kogukonnad, riik</t>
  </si>
  <si>
    <t>Kliimariskide hindamise integreerimine valla riskianalüüsi</t>
  </si>
  <si>
    <t>Omavalitsuse riskianalüüs hõlmab ka võimalikke kliimariske</t>
  </si>
  <si>
    <t>Vallavalitsus jagab valla veebilehel kriisidega seotud informatsiooni, sh on kokku kutsutud kriisikomisjon. Riskihindamist ei ole läbi viidud, sh ei ole määratletud leevendamise viise (välja arvatud avalikud veevõtukohad).</t>
  </si>
  <si>
    <t>KOV spetsialistide osalemine kliimavaldkonna (sh rohepöörde), koolitustel, teabepäevadel jms.</t>
  </si>
  <si>
    <t>Igal aastal osalevad spetsialistid vähemalt ühel koolitusel või teabepäeval</t>
  </si>
  <si>
    <t>Omavalitsuses ei ole rakendatud ega planeeritud meetmeid/tegevusi, millega kaasneks oluline majanduse ümberkujundamine, mistõttu ei ole teemavaldkond asjakohane.</t>
  </si>
  <si>
    <t>Vallavalitsus korraldab keskkonnhoidlike riigihankeid, muid algatusi ega tegevusi ei ole ellu viidud.</t>
  </si>
  <si>
    <t>Vallavalitsuse hangete läbiviimisel ka keskkonnahoiu põhimõtetest lähtuvate hindmiskriteeriumite rakendamine.
[arengukava tegevus 1.3.2 nr 6]</t>
  </si>
  <si>
    <t>Läbiviidavatel hangetel arvestatakse keskkonnahoiu kriteeriumitega</t>
  </si>
  <si>
    <t>Rohekontori põhimõtete rakendamine vallavalitsuses.</t>
  </si>
  <si>
    <t>Vallavalitsuses rakendatakse rohelise kontori põhimõtteid.</t>
  </si>
  <si>
    <t>Valla arengukava seab eesmärgiks kogukondade ja erinevate sihtgruppide (KÜd jm) keskkonnateadlikkuse suurendamiseks teabepäevade, koolituste, infotundide ja kampaaniate korraldamine.</t>
  </si>
  <si>
    <t>Valla elanike, kogukondade ja erinevate sihtgruppide (KÜd jm) keskkonnateadlikkuse suurendamiseks teabepäevade, koolituste, infotundide ja kampaaniate korraldamine. [arengukava tegevus 1.3.1 nr 9]</t>
  </si>
  <si>
    <t>Elanike keskkonnateadlikkus tõuseb</t>
  </si>
  <si>
    <t>Vallavalitsus, riigiettevõtted</t>
  </si>
  <si>
    <t>Vallaüleste heakorrakampaaniate organiseerimine ja toetamine. 
[arengukava tegevus 1.3.1 nr 10]</t>
  </si>
  <si>
    <t>Igal aastal korraldatakse vähemalt üks heakorrakampaania</t>
  </si>
  <si>
    <t>Vallavalitsus,
kogukonnad</t>
  </si>
  <si>
    <t xml:space="preserve">Jõelähtme valla arengukava aastateks 2025-2035 </t>
  </si>
  <si>
    <t xml:space="preserve">Kergliiklusteede võrgustiku edasiarendamine (juurdeehitamine ning olemasolevate kergliiklusteede ühendamine ühtseks vallaüleseks võrgustikuks). [arengukava tegevus 1.1.4 nr 4]
</t>
  </si>
  <si>
    <t xml:space="preserve">Rattalaenutusvõimaluste laiendamine
</t>
  </si>
  <si>
    <t>Käsitletud Jõelähtme valla arengukavas.                                           Prioriteetsed uued kergliiklusteed:
- Ruu-Ihasalu 0,0-1,0 km,
- Saviranna kergliiklustee, 
- Kostivere Rebala muuseum, 
- Haljava-Raasiku, 
- Jõelähtme-Kemba, 
- Koeralooga-Neeme tee rist.                                                                                 Võimalikud uued jalgrattalaenutuspunktid:
- Jägala joa;
- Kaberneeme;
- Rebala keskus-muusem.</t>
  </si>
  <si>
    <t>Jõelähtme arengukava 2025-2035</t>
  </si>
  <si>
    <t xml:space="preserve">Vallavalitsus koostöös valla vee
ettevõtte ja erasektoriga </t>
  </si>
  <si>
    <t xml:space="preserve"> Reovee kohtkäitlussüsteemide kaardistamine (arengukava tegevus 1.2.2 nr 2)</t>
  </si>
  <si>
    <t>Energiaühistute loomise soodustamine (nt kogukondlike taastuvenergiaparkide rajamise toetamine jne) (arengukava tegevus 1.2.1 nr. 5)</t>
  </si>
  <si>
    <t>Vallavalitsus koostöös kogukondadega</t>
  </si>
  <si>
    <t xml:space="preserve">Põhja-Eesti ühistranspordikeskus 
koostöös vallavalitsuse ja 
naaberomavalitsustega </t>
  </si>
  <si>
    <t>Koostöös Tallinna ja teiste naaberomavalitsustega “pargi ja reisi” terminalide 
loomine (arengukava tegevus 1.1.4 nr.8)</t>
  </si>
  <si>
    <t>Nõudepõhise transpordi vajaduste tuvastamine, analüüside teostamine ja 
edasiarendamine Põhja-Eesti transpordikeskuse eestvedamisel (arengukava tegevus 1.1.4 nr.6)</t>
  </si>
  <si>
    <t xml:space="preserve">Põhja-Eesti ühistranspordikeskus 
koostöös vallavalitsusega </t>
  </si>
  <si>
    <t>Kohtkäitlussüsteemide seisukorra hindamine</t>
  </si>
  <si>
    <t>Kogukondlike kogumismajade loomine (arengukava tegevus 1.3.2 nr. 5)</t>
  </si>
  <si>
    <t>Vallavalitsusele kuuluvate avalike hoonete järkjärguline ligipääsetavamaks 
muutmine (arengukava tegevus 1.1.3 nr. 7)</t>
  </si>
  <si>
    <t>Valla avaliku kasutusega hoonete energiatõhusamaks muutmine, sh kasutades 
erinevaid toetusmeetmeid (arengukava tegevus 1.2.1 nr. 4)</t>
  </si>
  <si>
    <t>Varugeneraatorite soetamine külade, asulate ja kogukondade juurde, et kriisiolukorras toime tulla (sh info nende vahendite asukoha kohta külas) (arengukava tegevus 2.1.1 nr. 6)</t>
  </si>
  <si>
    <t>Elektri varustuskindluse suurendamine uute elamupiirkondade arendamisel juba planeeringu faasis (arengukava tegevus 2.1.2 nr.7)</t>
  </si>
  <si>
    <t>Vallavalitsus koostöös riigiga</t>
  </si>
  <si>
    <t>Vallavalitsus koostöös kogukondade ja riigiga</t>
  </si>
  <si>
    <t>Tervishoiu riskigruppide teadlikkuse tõstmine</t>
  </si>
  <si>
    <t>Ehitiste soojustuse kontroll ning küttesüsteemide töökindluse testimine enne külmaperioodi algust</t>
  </si>
  <si>
    <t>Vabatahtlike pääste- ja merepäästekomandode ning valla Elanikkonnakaitse Seltsi tegevuse pidev toetamine ja arendamine (arengukava tegevus 2.1.2 nr. 3)</t>
  </si>
  <si>
    <t xml:space="preserve">Iga küla ja asula juures kriisiolukorras avaliku veevõtukoha olemasolu tagamine (arengukava tegevus 2.1.1 nr. 8)
</t>
  </si>
  <si>
    <t>Üldplaneeringus taastuvenergia tootmise võimaluste määratlemine (arengukava tegevus 1.2.1 nr. 2)</t>
  </si>
  <si>
    <t>Üldplaneeringu uuendamine</t>
  </si>
  <si>
    <t>Eesmärgiks seada, et kõigil hoonetel oleks energiamärgis ja tehtud energiaaudit</t>
  </si>
  <si>
    <t>Jõelähtme vallal toetada administratiivselt ja nõustamisega korteriühistuid energiamärgiste ja auditite tegemisel ja hoonete soojustamisel.</t>
  </si>
  <si>
    <t xml:space="preserve">Maapeasete ja maa-aluste kanalis olevate vanade kaugkütte põhivõrgu torustike asendamine eelisoleeritud torustikega </t>
  </si>
  <si>
    <t>Taastuvenergiaallikate kasutuselevõtt, nt kortermajadele päikesepaneelide paigaldamine</t>
  </si>
  <si>
    <t>Üldplaneeringus eraldi taastuvenergia polügoonide määratlemine</t>
  </si>
  <si>
    <t>Jõelähtme valla hetkeolukorra ülevaade</t>
  </si>
  <si>
    <t>Soojustada hooneid selliselt, et nad vastaksid vähemalt energiatarbimise miinimumnõetele</t>
  </si>
  <si>
    <t>Ringmajandust võimaldavate toodete ja teenuste eelistamine avalikes asutustes ning ringkasutusega toodete kasutuselevõtmise arendamine ja nende kogukondlike toimimismudelite soodustamine (arengukava tegevus 1.3.2 nr.  3)</t>
  </si>
  <si>
    <t>Valla omandis olevate amortiseerunud hoonete korrastamine (arengukava tegevus 1.1.1 nr. 9)</t>
  </si>
  <si>
    <t>Jääkreostuskollete ning ebaseaduslike jäätmete ladestuspaikade kaardistamine ja likvideerimine, sh kasutades erinevaid toetusmeetmeid (arengukava tegevus 1.3.1 nr. 7)</t>
  </si>
  <si>
    <t>Jäätmete ebaseadusliku käitlemise ennetamine (arengukava 1.3.1 nr. 8)</t>
  </si>
  <si>
    <t>Vallavalitsus koostöös valdkondlike 
organisatsioonidega</t>
  </si>
  <si>
    <t>Valla jäätmekava koostamine ja kehtestamine, mis soosiks ringmajandust,  jäätmete liigiti kogumist, kordus- ja taaskasutamise võimalusi ning tõhustaks 
jäätmete kogumisvõrgustiku väljaarendamist (arengukava tegevus 1.3.2 nr. 1)</t>
  </si>
  <si>
    <t>Ringkasutusega toodete kasutuselevõtmise arendamine ja nende kogukondlike toimimismudelite soodustamine (arengukava tegevus 1.3.2 nr. 3)</t>
  </si>
  <si>
    <t>Taaskasutusorganisatsioonidega ajakohaste lepingute olemasolu tagamine (arengukava tegevus 1.3.2 nr. 2)</t>
  </si>
  <si>
    <t xml:space="preserve">Vallavalitsus koostöös taaskasutus- 
organisatsioonidega </t>
  </si>
  <si>
    <t>Jagamismajandusega seotud kogukondade sotsiaalse ettevõtluse ning loome- ja hobitegevuslike teenuste arendamine, nt soosides parandustöökodade loomist (arengukava tegevus 1.3.2 nr. 4)</t>
  </si>
  <si>
    <t>Vallavalitsus koostöös kolmanda sektori ja teiste omavalitsustega</t>
  </si>
  <si>
    <t>Jäätmejaamades korduskasutuse süsteemi sisse seadmine</t>
  </si>
  <si>
    <t>Jõelähtme jäätmekava 2024-2029</t>
  </si>
  <si>
    <t xml:space="preserve">KOV, TVO, 
Pakendiorganisatsioonid, 
jäätmetekitaja  </t>
  </si>
  <si>
    <t>Jäätmevaldajate registri pidamine (haldamine, täiendamine ja vajadusel tarkvara uuendamine) ja selle põhjal järelevalve tegemine</t>
  </si>
  <si>
    <t>Jõelähtme arengukava 2024-2029</t>
  </si>
  <si>
    <t>Kaardistada kõikide tööstusettevõtete jäätmeliigid ja maksimaalsed kogused ning nende edasine käitlemine.</t>
  </si>
  <si>
    <t>Sortimisuuringute läbiviimine</t>
  </si>
  <si>
    <t>Ehitusjäätmete liigiti vastuvõtt (Tallinna Jäätmete Taaskasutuskeskus AS-s)</t>
  </si>
  <si>
    <t>Uute tiheasustusalade kavandamisel seonduvate veeteenuste pakkumise (veevarustus, kanalisatsioon) lahendamine eelkõige ühisveevärgi- ja kanalisatsioonisüsteemide abil (arengukava eesmärk 1.2.2 nr.3)</t>
  </si>
  <si>
    <t>Reovee käitlemine ja puhastamine võimalikult tekkekoha lähedal (1.2.2 nr.4)</t>
  </si>
  <si>
    <t>Korraldatud jäätmeveo rakendamine, mille raames võimaldatakse pakendijäätmete kohtkogumist</t>
  </si>
  <si>
    <t>Vallavalitsus koostöös 
külavanemate ja Päästeametiga</t>
  </si>
  <si>
    <t>Ajakohase kriisiplaani olemasolu</t>
  </si>
  <si>
    <t>Üleujutusohuga alad on kaardistatud.</t>
  </si>
  <si>
    <t>Kõrge reageerimisvõimekusega teehooldus on tagatud.</t>
  </si>
  <si>
    <t>Joogikraanid on rajatud.</t>
  </si>
  <si>
    <t>Soojustuse kontroll on läbitud ja küttesüsteemide töökindlus on testitud.</t>
  </si>
  <si>
    <t>Avalikud veevõtukohad on olemas.</t>
  </si>
  <si>
    <t>Vallavalitsus, valla lepingupartnerid teehoolduse koostamisel</t>
  </si>
  <si>
    <t>Kinnisvara omanikud</t>
  </si>
  <si>
    <t>Õppused on läbi viidud.</t>
  </si>
  <si>
    <t>Sidevõimalused on tagatud.</t>
  </si>
  <si>
    <t>Evakuatsioonikohad on kaardistatud.</t>
  </si>
  <si>
    <t>Avalikud veevõtukohad on kaardistatud.</t>
  </si>
  <si>
    <t>Esmastasandi tervishoiuteenuse kättesaadavus on tagatud.</t>
  </si>
  <si>
    <t>Tervishoiu riskigruppide teadlikkus on paranenud.</t>
  </si>
  <si>
    <t>Ringkasutusega toodete ja teenuste kasutuselevõtt on suurenenud</t>
  </si>
  <si>
    <t>Hangete tegemisel lähtutakse keskkonnahoiu põhimõtetest.</t>
  </si>
  <si>
    <t>"Pargi ja reisi" terminalid on loodud.</t>
  </si>
  <si>
    <t>Tegevused on planeeritud ja analüüsitud.</t>
  </si>
  <si>
    <t>Tingimused on lisatud üldplaneeringusse.</t>
  </si>
  <si>
    <t>Tehniline analüüs on koostatud.</t>
  </si>
  <si>
    <t>Taristulahendused on kaardistatud ja planeeringutesse integreeritud.</t>
  </si>
  <si>
    <t>Varugeneraatorid on soetatud.</t>
  </si>
  <si>
    <t>Elektrivõrkude seisukord ja riskid on hinnatud.</t>
  </si>
  <si>
    <t>Varutoide on rakendatud.</t>
  </si>
  <si>
    <t>Elektrivõrk on uuendatud ja nutikad lahendused on kasutusele võetud.</t>
  </si>
  <si>
    <t>Elamupiirkondade elektri varustuskindlus on suurendatud.</t>
  </si>
  <si>
    <t>Vallavalitsus koostöös elektrifirmadega.</t>
  </si>
  <si>
    <t>Taastuvenergia tootmise võimalused on määratletud.</t>
  </si>
  <si>
    <t xml:space="preserve">Uued ehitatavad riigi- või munitsipaalhooned ja elamud peavad vastama liginullenergia hoonetele seatud nõudmistele </t>
  </si>
  <si>
    <t>Taastuvenergiaga polügoonid on määratletud üldplaneeringus</t>
  </si>
  <si>
    <t>Taastuvenergiaallikad on kasutusele võetud</t>
  </si>
  <si>
    <t>Liinitugevused on välja selgitatud ja tagatud</t>
  </si>
  <si>
    <t>Taastuvenergiaettevõtetega tehakse koostööd</t>
  </si>
  <si>
    <t xml:space="preserve">pidev tegevus </t>
  </si>
  <si>
    <t>Energiaühistud on loodud.</t>
  </si>
  <si>
    <t>Välisvalgustus on välja arendatud  ja energiasäästlik tänavavalgustus on kasutusele võetud</t>
  </si>
  <si>
    <t>Energiatõhusad lahendused on rakendatud</t>
  </si>
  <si>
    <t>Andmebaas on ajakohane.</t>
  </si>
  <si>
    <t>Ettevõtluskeskkond on analüüsitud.</t>
  </si>
  <si>
    <t>Kliimariskid on hinnatud.</t>
  </si>
  <si>
    <t>Ettevõtjate teadlikkus on paranenud</t>
  </si>
  <si>
    <t>Juhend on koostatud</t>
  </si>
  <si>
    <t>Avalikkuse teadlikkus on paranenud</t>
  </si>
  <si>
    <t>Registris olevad andmed on korrektsed ja ajakohased.</t>
  </si>
  <si>
    <t>Kaart on koostatud ja ajakohane.</t>
  </si>
  <si>
    <t>Jäätmeliigid on kaardistatud.</t>
  </si>
  <si>
    <t>Analüüs on tehtud.</t>
  </si>
  <si>
    <t>Sortimisuuringud on läbi viidud.</t>
  </si>
  <si>
    <t>Aruanne on koostatud ja ajakohane.</t>
  </si>
  <si>
    <t>Jäätmeteke on vähenenud.</t>
  </si>
  <si>
    <t>Valla elanike, kogukondade ja erinevate sihtgruppide keskkonnateadlikkus on suurenenud.</t>
  </si>
  <si>
    <t>Jäätmete ebaseaduslik käitlemine on vähenenud.</t>
  </si>
  <si>
    <t>Jääkreostuskolded ja ebaseaduslikud jäätmete ladestuspaigad on kaardistatud ja likvideeritud.</t>
  </si>
  <si>
    <t>Valla jäätmekava on koostatud ja kehtestatud.</t>
  </si>
  <si>
    <t>Jäätmevedu on rakendatud.</t>
  </si>
  <si>
    <t>Aruanne on koostatud ja esitatud.</t>
  </si>
  <si>
    <t>Jäätmejaamade töökorralduse regulaarne ülevaatus on tagatud.</t>
  </si>
  <si>
    <t>Jäätmete liigiti kogumise võimalused on paranenud.</t>
  </si>
  <si>
    <t>Naabruses asuvate jäätmejaamadega tehakse koostööd.</t>
  </si>
  <si>
    <t>Ringkasutusega toodete kasutuselevõtt on suurenenud.</t>
  </si>
  <si>
    <t>Kogukondlikud kogumismajad on  loodud.</t>
  </si>
  <si>
    <t>On sõlmitud ajakohased lepingud taaskasutusorganisatsioonidega.</t>
  </si>
  <si>
    <t>Parandustöökodade loomine on suurenenud.</t>
  </si>
  <si>
    <t>Jäätmeliikide õigesti sortimine on suurenenud.</t>
  </si>
  <si>
    <t>Ehitusjäätmeid võetakse vastu.</t>
  </si>
  <si>
    <t>Taaskasutusorganisatsioon</t>
  </si>
  <si>
    <t>Andmed on korrektsed ja ajakohased.</t>
  </si>
  <si>
    <t>Aruanne on koostatud.</t>
  </si>
  <si>
    <t>Korduskasutuse süsteem on sisse seatud.</t>
  </si>
  <si>
    <t>Reovee kohtkäitluse ja äraveo eeskiri on uuendatud.</t>
  </si>
  <si>
    <t>Reovee kohtkäitlussüsteemid on kaardistatud.</t>
  </si>
  <si>
    <t>Kohtkäitlussüsteemide seisukorra hinnang on ajakohane</t>
  </si>
  <si>
    <t xml:space="preserve"> Isiklike reovee kohtkäitlemise rajatiste kavandamise tingimuste määratlemine valla eeskirjas, valla elanike teadlikkuse tõstmine ja järelevalve teostamine</t>
  </si>
  <si>
    <t>Tingimused on valla eeskirjas määratletud, valla elanike teadlikkus paranenud ning järelvalvet teostatakse regulaarselt.</t>
  </si>
  <si>
    <t>Tegevusplaan on koostatud ja rakendatud.</t>
  </si>
  <si>
    <t>Aruanne on koostatud ja avaldatud.</t>
  </si>
  <si>
    <t>Ülevaade on koostatud.</t>
  </si>
  <si>
    <t>Veeteenuse pakkumine on lahendatud.</t>
  </si>
  <si>
    <t>Hoone on ligipääsetavamaks muudetud</t>
  </si>
  <si>
    <t>Elektriettevõte</t>
  </si>
  <si>
    <t>Põhja-Eesti Ühistranspordikeskus</t>
  </si>
  <si>
    <t>Hooned on rekonstrueeritud</t>
  </si>
  <si>
    <t>Hoonete kasutus on optimeeritud</t>
  </si>
  <si>
    <t>Hoonete seisukorda on hinnatud</t>
  </si>
  <si>
    <t>Hooned on korrastatud</t>
  </si>
  <si>
    <t>Määrusest on lähtutud</t>
  </si>
  <si>
    <t>Ehitised vastavad energiatõhususe miinimumnõuetele</t>
  </si>
  <si>
    <t>Hooned on energiatõhusamad</t>
  </si>
  <si>
    <t>Elutähtsate teenuste pakkujatega kokkulepete sõlmimine</t>
  </si>
  <si>
    <t>Sõidugraafikud on kohandatud vastavalt reisijate vajadustele</t>
  </si>
  <si>
    <t>Kergliiklusteed võimaldavad turvaliselt ja mugavalt liikuda</t>
  </si>
  <si>
    <t>Analüüsid on teostatud ja transpordivajadused on tuvastatud</t>
  </si>
  <si>
    <t xml:space="preserve">Ühistranspordikeskus teeb vastavalt tagasisidele. muudatusi </t>
  </si>
  <si>
    <t>Terminalid on loodud</t>
  </si>
  <si>
    <t>Info energiatõhususe kohta on ajakohane</t>
  </si>
  <si>
    <t>Hooned vastavad vähemalt  energiatõhususe miiniumnõuetele</t>
  </si>
  <si>
    <t>Korteriühistute teadlikkus energiamärgiste ja auditite tegemisel ning hoonete soojustamisel suureneb</t>
  </si>
  <si>
    <t>Elektriettevõte, vallavalitsus</t>
  </si>
  <si>
    <t>Vallavalitsus, elektriettevõte</t>
  </si>
  <si>
    <t>Vanad torustikud on asendatud eelisoleeritud torustikega.</t>
  </si>
  <si>
    <t>Soojussüsteemide ja torustike seisukorra audit on tehtud.</t>
  </si>
  <si>
    <t>Tegevusplaanid on koostatud ja süsteemid on arendatud.</t>
  </si>
  <si>
    <t>Vallavalitsus koostöös taastuvenergiaettevõttega</t>
  </si>
  <si>
    <t>Andmete ja info elutsükkel on välja töötatud.</t>
  </si>
  <si>
    <t>Standardit järgitakse.</t>
  </si>
  <si>
    <t>Digiprügi hulk on vähenenud.</t>
  </si>
  <si>
    <t>Hooned on energiatõhusamad, kõrgemas energiaklassis.</t>
  </si>
  <si>
    <t>Taastuvenergiaga seonduv maakasutus on planeeritud üldplaneeringus.</t>
  </si>
  <si>
    <t xml:space="preserve">Koostada keskkonnahoidlike sündmuste korraldamise juhend </t>
  </si>
  <si>
    <t>"Pargi ja reisi" lahendused on lisatud üldplaneeringusse.</t>
  </si>
  <si>
    <t>Soojusmajanduse arengukavades on mainitud energiaauditite tegemist.</t>
  </si>
  <si>
    <t>Soojusmajanduse arengukavad</t>
  </si>
  <si>
    <t>Jõelähtme valla hetkeolukorra ülevaates on mainitud üldplaneeringus eraldi taastuvenergia polügoonide määratlemist.</t>
  </si>
  <si>
    <t>Jõelähtme arengukavas 2025-2035 on mainitud ülplaneeringus taastuvenergia tootmise võimaluste määratlemist.</t>
  </si>
  <si>
    <t>Jõelähtme arengukavas 2025-2035 on mainitud KOV-i meetmeid elektri varustuskindluse suurendamiseks.</t>
  </si>
  <si>
    <t>Jõelähtme arengukava 2025-2025 on mainitud energiaühistute loomist.</t>
  </si>
  <si>
    <t>Jõelähtme arengukavas 2025-2035 on mainitud vallavalitsuse hoonete ligipääsetavamaks muutmist.</t>
  </si>
  <si>
    <t xml:space="preserve">
Soojusmajanduse arengukavad</t>
  </si>
  <si>
    <t>Soojusmajanduse arengukavades on mainitud eesmärki, et kõigil hoonetel oleks energiamärgis ja tehtud energiaaudit.</t>
  </si>
  <si>
    <t>Soojusmajanduse arengukavades on mainitud hoonete soojustamist vähemalt vastavalt energiatarbimise miinimumnõuetele.</t>
  </si>
  <si>
    <t>Vallavalitsuse hangete läbiviimisel ka keskkonnahoiu põhimõtetest lähtuvate hindmiskriteeriumite rakendamine (arengukava tegevus 1.3.2 nr.6)</t>
  </si>
  <si>
    <t>Hetkeolukorra ülevaates 2023-2035 on mainitud, et kliimamuutustega kaasneb põllusaagikuse ja suveturismi kasv</t>
  </si>
  <si>
    <t>Jõelähtme arengukavas 2025-2035 on mainitud ringmajandust võimaldavate toodete ja teenuste eelistamist ning kogukondlike toimismudelite soodustamist.</t>
  </si>
  <si>
    <t>Jäätmekavas 2024-2029 on mainitud tegevusi jäätmete tekkimise vähendamiseks ja vältimiseks.</t>
  </si>
  <si>
    <t>Jäätmekavas 2024-2029 on mainitud sortimisuuringute läbiviimist.</t>
  </si>
  <si>
    <t>Jäätmekavas 2024-2029 on mainitud jäätmevaldajate registri pidamist.</t>
  </si>
  <si>
    <t>Jõelähtme arengukavas 2025-2035 on mainitud tegevusi ringmajanduse mudelitel põhinevate üksuste loomise soodustamiseks.</t>
  </si>
  <si>
    <t>Jõelähtme jäätmekavas 2024-2029 mainitakse ehitusjäätmete liigiti vastuvõttu.</t>
  </si>
  <si>
    <t>Jõelähtme arengukavas 2025-2035 on mainitud reovee kohtkäitlussüsteemide kaardistamist.</t>
  </si>
  <si>
    <t>Jõelähtme arengukavas 2025-2035 on mainitud reovee käitlemist ja puhastamist.</t>
  </si>
  <si>
    <t>Jõelähtme arengukavas 2025-2035 on mainitud uute tiheasustusalade kavandamisel seonduvate veeteenuste pakkumist.</t>
  </si>
  <si>
    <t>Bussipeatuste, ülekäiguradade ja kergliiklusteede valgustamine päikesepatareide abil</t>
  </si>
  <si>
    <t>Bussipeatuste, ülekäiguradade ja kergliiklusteede valgustamine päikesepatareide abil (arengukava tegevus 2.2.1 nr.7)</t>
  </si>
  <si>
    <t>Bussipeatuste, ülekäiguradade ja kergliiklusteede valgustamisel kasutatakse taastuvenergiat</t>
  </si>
  <si>
    <t>Koostatavas üldplaneeringus mainitakse tanklaid, aga mitte laadimistaristuid või pargi-ja reisi lahendusi</t>
  </si>
  <si>
    <t>Vajalike liinitugevduste planeerimine ja rakendamine kuulub võrguettevõtjate kompetentsi</t>
  </si>
  <si>
    <t>Vallavalitsuse ja allasutuste töötajate infotehnoloogilise teadlikkuse tõstmine (arengukava tegevus 2.2.2 nr. 8)</t>
  </si>
  <si>
    <t>Vallavalitsuse ja allaasutuste infotehnoloogiline teadlikkus on suurenenud.</t>
  </si>
  <si>
    <t>Vajalikke liinitugevdusi pole välja selgitatud</t>
  </si>
  <si>
    <t>Vähese süsinikuheitega transpordisüsteemi arendamist pole tagatud.</t>
  </si>
  <si>
    <t>Naabruses asuvate jäätmejaamadega ei ole koostööd kokku lepitud.</t>
  </si>
  <si>
    <t>Jõelähtme arengukavas 2025-2035 on mainitud ringmajandust võimaldavate toodete ja teenuste eelistamist ning kogukondlike toimismudelite soodustamist</t>
  </si>
  <si>
    <t xml:space="preserve">Vallavalitsus, võimalusel koostöös teiste omavalitsustega </t>
  </si>
  <si>
    <t>Toetusmeedet pole välja töötatud.</t>
  </si>
  <si>
    <t>Salvkaevude ja/või avalike veevõtukohtade kaardistamine ja olemasoleva andmestiku kaasajastamine tagamaks kogukondadele kriisiolukordades ligipääsu
joogiveele ja tuletõrje jaoks veevõtukohadele (2.1.1 nr. 7)</t>
  </si>
  <si>
    <t>Kliima- ja energiakava</t>
  </si>
  <si>
    <t xml:space="preserve">Uued hooned vastavad liginullenergia hoonetele seatud nõudmistele </t>
  </si>
  <si>
    <t>Jõelähtme valla arengukavas 2025-2035 on mainitud amortiseerunud hoonete korrastamist.</t>
  </si>
  <si>
    <t>Uued hooned ehitatakse vastavalt energiatõhususe miinimumnõuetele</t>
  </si>
  <si>
    <t>Arendajad</t>
  </si>
  <si>
    <t>Energiavaesuse leevendamise toetusmeede on välja töötatud</t>
  </si>
  <si>
    <t>Jõelähtme arengukavas 2025-2035 on kirjeldatud vallavalitsuse koostööd Põhja-Eesti transpordikeskusega.</t>
  </si>
  <si>
    <t>Jõelähtme arengukavas 2025-2035 on kirjeldatud vallavalitsuse koostööd Põhja-Eesti ühistranspordikeskusega.</t>
  </si>
  <si>
    <t>Jõelähtme valla arengukavas 2025-2035 on mainitud avaliku kasutusega hoonete energiatõhusamaks muutmist.</t>
  </si>
  <si>
    <t>Kliima- ja energiakavas on kirjeldatud koostööd elutähtsate teenuste pakkujatega.</t>
  </si>
  <si>
    <t>Side- ja toimepidevus on testitud</t>
  </si>
  <si>
    <t>Varusidekanalid on tagatud</t>
  </si>
  <si>
    <t>Vallavalitsus, ETO-d</t>
  </si>
  <si>
    <t>Hoonetel on energiamärgis ja on tehtud energiaaudit</t>
  </si>
  <si>
    <t>Jõelähtme valla arengukavas 2025-2035 on mainitud nõudepõhise transpordi vajaduse tuvastamist.</t>
  </si>
  <si>
    <t>Analüüsid on teostatud ja transpordivajadused on tuvastatud.</t>
  </si>
  <si>
    <t>OÜ Elektrilevi</t>
  </si>
  <si>
    <t>Kliima- ja energiakava, Jõelähtme arengukava 2025-2035</t>
  </si>
  <si>
    <t>Valla kriisiplaani koostamine ja regulaarne ajakohastamine (sh kust saavad kogukonnad ohuolukorras vett, elektrit, kuhu varjuda jne). (arengukava tegevus 2.1.1 nr. 1)</t>
  </si>
  <si>
    <t>Jõelähtme valla arengukava</t>
  </si>
  <si>
    <t>Ilmastikutingimustele vastava kõrge reageerimisvõimekusega teehoolduse tagamine</t>
  </si>
  <si>
    <t>Jõelähtme valla arengukavas 2025-2035 on mainitud tegevusi valmisoleku tagamiseks kriisi ajal.</t>
  </si>
  <si>
    <t>Valla territooriumil evakuatsioonikohtade kaardistamine ja markeerimine kaartidele või vastavatesse infosüsteemidesse, et kogukondadel oleks kriisiolukordades tagatud vajalik teave (arengukava tegevus 2.1.1 nr. 2)</t>
  </si>
  <si>
    <t>Vallavalitsus koostöös vabatahtlike päästjate ja Elanikkonnakaitse 
seltsiga</t>
  </si>
  <si>
    <t>Sidevõimaluse tagamine nt elupäästjate, võtmeisikute, kogukondadega kriisiolukorras (nt käsiraadiojaamade soetamine iga küla jaoks, VHF side võimaluse loomine (arengukava tegevus 2.1.1 nr.9)</t>
  </si>
  <si>
    <t xml:space="preserve">Vallavalitsus koostöös Päästeameti ja kogukondadega </t>
  </si>
  <si>
    <t>Jõelähtme valla arengukavas 2025-2035 on mainitud keskkonnahoidlikkuse põhimõtete järgimist hangete puhul</t>
  </si>
  <si>
    <t>Täidetud tähtaegselt</t>
  </si>
  <si>
    <t>Ettevõtete tootmisjäägid on kaardistatud</t>
  </si>
  <si>
    <t>Vallavalitsus, konsultant</t>
  </si>
  <si>
    <t>Nõudepõhise transpordi vajaduste tuvastamine, analüüside teostamine ja edasiarendamine Põhja-Eesti transpordikeskuse eestvedamisel (arengukava tegevus 1.1.4 nr.6)</t>
  </si>
  <si>
    <t>Jäätmekavas aastateks 2024-2029 on mainitud jäätmejaama väljaehitamist.</t>
  </si>
  <si>
    <t>Jäätmejaama väljaehitamine</t>
  </si>
  <si>
    <t>Jäätmejaam on välja ehitatud.</t>
  </si>
  <si>
    <t>Vallavalitsus, jäätmetekitajad</t>
  </si>
  <si>
    <t>Valla elanike, kogukondade ja erinevate sihtgruppide (KÜd jm) keskkonnateadlikkuse suurendamiseks teabepäevade, koolituste, infotundide ja kampaaniate korraldamine (arengukava tegevus 1.3.1 nr.9)</t>
  </si>
  <si>
    <t>Vallavalitsus koostöös teabepartneritega</t>
  </si>
  <si>
    <t>Vallavalitsus koostöös Keskkonnaametiga</t>
  </si>
  <si>
    <t>Vallavalitsus koostöös SA-ga Keskkonnainvesteeringute Keskus, EL programmid</t>
  </si>
  <si>
    <t>Vallavalitsus, naaberomavalitsused,</t>
  </si>
  <si>
    <t>Reovesi on käideldud ja puhastatud.</t>
  </si>
  <si>
    <t>Koostada regulaarne aruanne heitvee puhastamise seireandmete põhjal, mis sisaldab hinnangut normidele vastava heitvee osakaalule. See koostatakse iga-aastaselt vee-ettevõtte poolt KOTKAS-es seoses veearuande esitamisega.</t>
  </si>
  <si>
    <t>Koostada ja avaldada regulaarne aruanne ühisveevärgi veekvaliteedi kohta, mis sisaldab ka arvutust kvaliteedinõuetele vastava vee tarbijate osakaalu kõigist tarbijatest. See koostatakse iga-aastaselt vee-ettevõtte poolt KOTKAS-es seoses veearuande esitamisega.</t>
  </si>
  <si>
    <t xml:space="preserve">Vallavalitsus, koostöös kolmanda sektori ja teiste omavalitsustega </t>
  </si>
  <si>
    <t>Vallavalitsus koostöös valla vee-ettevõttega</t>
  </si>
  <si>
    <t>Vallale kuuluv vee-ettevõte OÜ Loo Vesi</t>
  </si>
  <si>
    <t>Reovee kohtkäitlus- ja äraveo tingimuste eeskiri on kehtestatud ja avalikustatud.</t>
  </si>
  <si>
    <t>Valla ettevõtjate ja ettevõtlike inimeste poolt pakutavate teenuste ja toodete ühele platvormile viimine, selle info levitamine ning ettevõtjate ühisturunduse soodustamine. [arengukava tegevus 4.1.1 nr 2]</t>
  </si>
  <si>
    <t>Kliimamuutustest tingitud mõjude suhtes haavatavuse vähendamist ei ole arengudokumentides käsitletud. Küll aga annab vald iga-aastaselt toetust läbi Hajaasustuse programmi, mille kaudu on võimalik samuti haavatavust vähendada.</t>
  </si>
  <si>
    <t>Jäätmekavas 2024-2029 on kirjeldatud tööstusettevõtete jäätmeliikide ja maksimaalsete koguste kaardistamist.</t>
  </si>
  <si>
    <t>Jäätmekavas 2024-2029 on mainitud detailsemate sortimisuuringute läbiviimist.</t>
  </si>
  <si>
    <t>Ehitiste kütte- ja elektrisüsteemide energiatõhusus on paranenud.</t>
  </si>
  <si>
    <t>Energiavaesuse leevendamise toetusmeedet asendab Hajaasustuse programm, kust on võimalik taotleda toetust energia- ja veevarustuse väljaehitamiseks hajaasustuspiirkonnas.</t>
  </si>
  <si>
    <t>Kaugkütteettevõte Adven Eesti AS</t>
  </si>
  <si>
    <t>Torustikud on rekonstrueeritud</t>
  </si>
  <si>
    <t>Kütteseadmed on asendatud uute ja tõhusamatega</t>
  </si>
  <si>
    <t>Kaugküttevõrgud on töökindlad.</t>
  </si>
  <si>
    <t>Valla avaliku kasutusega hoonete energiatõhusamaks muutmine, sh kasutades erinevaid toetusmeetmeid (tegevus 1.2.1 nr. 4)</t>
  </si>
  <si>
    <t>Taastuvenergiaettevõtetega koostöö tegemine</t>
  </si>
  <si>
    <t>Vallavalitsus koostöös taastuvenergiaettevõtetega</t>
  </si>
  <si>
    <t>Taastuvenergialahendused on läbi analüüsitud</t>
  </si>
  <si>
    <t xml:space="preserve">Pilootprojektid on käivitatud </t>
  </si>
  <si>
    <t>Investeeringuplaan on koostatud</t>
  </si>
  <si>
    <t>Tänavavalgustuse väljaarendamine lahendada samaaegselt kergliiklusteede võrgustiku väljaarendamisega</t>
  </si>
  <si>
    <t>Välisvalgustuse arendamine (targa või muu energiasäästliku tänavavalgustuse kasutuselevõtmine) (arengukava tegevus 1.1.4 nr. 2)</t>
  </si>
  <si>
    <t>Vallavalitsus koostöös asumite ja korteriühistutega (kogukondadega)</t>
  </si>
  <si>
    <t>Vallavolikogu</t>
  </si>
  <si>
    <t>Tänavavalgustus on välja arendatud samaaegselt kergliiklusteede võrgustikuga</t>
  </si>
  <si>
    <t>Jõelähtme vallas arengukavas aastateks 2025-2035 on kirjeldatud välisvalgustuse väljaarendamist.</t>
  </si>
  <si>
    <t>Valla territooriumil asuvate pärandniidualade kaitsmise ja taastamise soodustamine (nt läbi üldplaneeringus määratud tingimuste) [arengukava tegevus 1.3.1 nr 4]</t>
  </si>
  <si>
    <t xml:space="preserve">Jõelähtme valla arengukavas 2025-2035 on kirjeldatud hoonete energiatõhusamaks muutmist. </t>
  </si>
  <si>
    <t>Tervishoiu riskigruppide teadlikkust tuleb rohkem tõsta</t>
  </si>
  <si>
    <t>Ettevõtluskeskkonna analüüs, ehkki KOV-il ei ole muid sisulisi võimalusi ettevõtluskeskkonna suunamiseks pikas perspektiivis peale planeerimistegevuse.</t>
  </si>
  <si>
    <t>Energiaauditite alusel on investeeringud ellu viidud</t>
  </si>
  <si>
    <t>Vallavalitsus, arendajad</t>
  </si>
  <si>
    <t>Energia tarbimine kokku KOV territooriumil</t>
  </si>
  <si>
    <t>Elering, Elektrilevi,</t>
  </si>
  <si>
    <t>AS Elering, Elektrilevi, võrguettevõtjad, KOV</t>
  </si>
  <si>
    <t>KOV (elektriautode lisandumisel)</t>
  </si>
  <si>
    <t>Elektrilevi</t>
  </si>
  <si>
    <t xml:space="preserve">KOV ? </t>
  </si>
  <si>
    <t>AS Elering</t>
  </si>
  <si>
    <t xml:space="preserve">AS Elering </t>
  </si>
  <si>
    <t>KOV ? Ettepanek välja jätta!</t>
  </si>
  <si>
    <t>EHR, kokku hooned soojuspumpadega</t>
  </si>
  <si>
    <t>Statistikaamet, Transpordiamet</t>
  </si>
  <si>
    <t>täpsustada</t>
  </si>
  <si>
    <t>Biogaasi ja rohevesiniku tanklate arv</t>
  </si>
  <si>
    <t>EMTA</t>
  </si>
  <si>
    <t>KOV, % pinnakasutusest</t>
  </si>
  <si>
    <t>Vähemalt C-klassi energiamärgisega hoonete osakaal kokku (munitsipaal)</t>
  </si>
  <si>
    <t xml:space="preserve">tk </t>
  </si>
  <si>
    <t>Rekonstrueeritud (minimaalselt C-energiamärgisele viidud) eramajade arv</t>
  </si>
  <si>
    <t>Vähemalt C-klassi energiamärgisega hoonete osakaal kokku (kõik KOV hooned)</t>
  </si>
  <si>
    <t>EHR, arvestatud ainult energiamärgisega hooneid</t>
  </si>
  <si>
    <t>KOV, kaaluda näitaja vajalikkust</t>
  </si>
  <si>
    <t>Lehel on toodud Majandus- ja Kommunikatsiooniministeeriumi poolt välja töötatud soovituslikud näitajad KOVidele</t>
  </si>
  <si>
    <t>Jõelähtme valla hetkeolukorra ülevaates on mainitud taastuvenergiaallikate kasutuselevõttu.</t>
  </si>
  <si>
    <t xml:space="preserve">Jõelähtme arengukava 2025-2035 </t>
  </si>
  <si>
    <t>Koostöös Tallinna ja teiste naaberomavalitsustega “pargi ja reisi” terminalide loomine (arengukava tegevus 1.1.4 nr.8)</t>
  </si>
  <si>
    <t>"Pargi ja reisi" lahenduste lisamine üldplaneeringusse</t>
  </si>
  <si>
    <r>
      <rPr>
        <sz val="10"/>
        <color theme="1"/>
        <rFont val="Calibri"/>
        <family val="2"/>
        <scheme val="minor"/>
      </rPr>
      <t>KOV-i võimalusi ettevõtluskeskkonna suunamiseks pikas (30 aasta) perspektiivis ei ole analüüsitu</t>
    </r>
    <r>
      <rPr>
        <sz val="11"/>
        <color theme="1"/>
        <rFont val="Calibri"/>
        <family val="2"/>
        <scheme val="minor"/>
      </rPr>
      <t>d</t>
    </r>
  </si>
  <si>
    <r>
      <t>Soojus</t>
    </r>
    <r>
      <rPr>
        <b/>
        <sz val="11"/>
        <color rgb="FF00B050"/>
        <rFont val="Calibri"/>
        <family val="2"/>
        <scheme val="minor"/>
      </rPr>
      <t>- ja jahutus</t>
    </r>
    <r>
      <rPr>
        <b/>
        <sz val="11"/>
        <color theme="1"/>
        <rFont val="Calibri"/>
        <family val="2"/>
        <scheme val="minor"/>
      </rPr>
      <t>energia kogutarbimine KOV territooriumil</t>
    </r>
  </si>
  <si>
    <t>KOV (hooned, tänavavalgus, ühistransport, oma transport)</t>
  </si>
  <si>
    <r>
      <t>Taastuvenergia osakaal tarbitud soojus</t>
    </r>
    <r>
      <rPr>
        <b/>
        <sz val="11"/>
        <color rgb="FF00B050"/>
        <rFont val="Calibri"/>
        <family val="2"/>
        <scheme val="minor"/>
      </rPr>
      <t>- ja jahutus</t>
    </r>
    <r>
      <rPr>
        <b/>
        <sz val="11"/>
        <color theme="1"/>
        <rFont val="Calibri"/>
        <family val="2"/>
        <scheme val="minor"/>
      </rPr>
      <t xml:space="preserve">energias (kaugküttes </t>
    </r>
    <r>
      <rPr>
        <b/>
        <sz val="11"/>
        <color rgb="FF00B050"/>
        <rFont val="Calibri"/>
        <family val="2"/>
        <scheme val="minor"/>
      </rPr>
      <t>ja kaugjahutuses</t>
    </r>
    <r>
      <rPr>
        <b/>
        <sz val="11"/>
        <color theme="1"/>
        <rFont val="Calibri"/>
        <family val="2"/>
        <scheme val="minor"/>
      </rPr>
      <t>)</t>
    </r>
  </si>
  <si>
    <r>
      <t xml:space="preserve">Taastuvenergia kasutamine kaugküttes </t>
    </r>
    <r>
      <rPr>
        <b/>
        <sz val="11"/>
        <color rgb="FF00B050"/>
        <rFont val="Calibri"/>
        <family val="2"/>
        <scheme val="minor"/>
      </rPr>
      <t>ja kaugjahutuses</t>
    </r>
  </si>
  <si>
    <r>
      <t>Taastuvallikatel (biokütus, elekter</t>
    </r>
    <r>
      <rPr>
        <sz val="11"/>
        <color rgb="FF00B050"/>
        <rFont val="Calibri"/>
        <family val="2"/>
        <scheme val="minor"/>
      </rPr>
      <t>, vesinik</t>
    </r>
    <r>
      <rPr>
        <sz val="11"/>
        <color theme="1"/>
        <rFont val="Calibri"/>
        <family val="2"/>
        <scheme val="minor"/>
      </rPr>
      <t>) munitsipaalsõidukid</t>
    </r>
  </si>
  <si>
    <r>
      <t>Taastuvallikatel (biokütus, elekter</t>
    </r>
    <r>
      <rPr>
        <sz val="11"/>
        <color rgb="FF00B050"/>
        <rFont val="Calibri"/>
        <family val="2"/>
        <scheme val="minor"/>
      </rPr>
      <t>, vesinik</t>
    </r>
    <r>
      <rPr>
        <sz val="11"/>
        <color theme="1"/>
        <rFont val="Calibri"/>
        <family val="2"/>
        <scheme val="minor"/>
      </rPr>
      <t>) munitsipaalsõidukite osakaal sõidukipargist</t>
    </r>
  </si>
  <si>
    <r>
      <t>Kütuste kasutamine transpordis (müük tanklates,</t>
    </r>
    <r>
      <rPr>
        <b/>
        <sz val="11"/>
        <color rgb="FF00B050"/>
        <rFont val="Calibri"/>
        <family val="2"/>
        <scheme val="minor"/>
      </rPr>
      <t xml:space="preserve"> avalikud laadimispunktid KOV territooriumil</t>
    </r>
    <r>
      <rPr>
        <b/>
        <sz val="11"/>
        <color theme="1"/>
        <rFont val="Calibri"/>
        <family val="2"/>
        <scheme val="minor"/>
      </rPr>
      <t>)</t>
    </r>
  </si>
  <si>
    <t xml:space="preserve"> (l/a)</t>
  </si>
  <si>
    <r>
      <t>m</t>
    </r>
    <r>
      <rPr>
        <vertAlign val="superscript"/>
        <sz val="11"/>
        <color theme="1"/>
        <rFont val="Calibri"/>
        <family val="2"/>
        <scheme val="minor"/>
      </rPr>
      <t>2</t>
    </r>
    <r>
      <rPr>
        <sz val="11"/>
        <color theme="1"/>
        <rFont val="Calibri"/>
        <family val="2"/>
        <scheme val="minor"/>
      </rPr>
      <t xml:space="preserve"> (suletud netopind)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</si>
</sst>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charset val="186"/>
      <scheme val="minor"/>
    </font>
    <font>
      <sz val="11"/>
      <color theme="1"/>
      <name val="Calibri"/>
      <family val="2"/>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sz val="8"/>
      <name val="Calibri"/>
      <family val="2"/>
      <charset val="186"/>
      <scheme val="minor"/>
    </font>
    <font>
      <i/>
      <sz val="11"/>
      <color theme="1"/>
      <name val="Calibri"/>
      <family val="2"/>
      <scheme val="minor"/>
    </font>
    <font>
      <sz val="11"/>
      <name val="Calibri"/>
      <family val="2"/>
      <scheme val="minor"/>
    </font>
    <font>
      <b/>
      <sz val="10"/>
      <color theme="1"/>
      <name val="Calibri"/>
      <family val="2"/>
    </font>
    <font>
      <sz val="12"/>
      <color theme="1"/>
      <name val="Calibri"/>
      <family val="2"/>
      <scheme val="minor"/>
    </font>
    <font>
      <sz val="10"/>
      <color theme="1"/>
      <name val="Calibri"/>
      <family val="2"/>
      <scheme val="minor"/>
    </font>
    <font>
      <sz val="11"/>
      <color rgb="FF00B050"/>
      <name val="Calibri"/>
      <family val="2"/>
      <charset val="186"/>
      <scheme val="minor"/>
    </font>
    <font>
      <b/>
      <sz val="11"/>
      <name val="Calibri"/>
      <family val="2"/>
      <scheme val="minor"/>
    </font>
    <font>
      <b/>
      <sz val="11"/>
      <color rgb="FF00B050"/>
      <name val="Calibri"/>
      <family val="2"/>
      <scheme val="minor"/>
    </font>
    <font>
      <i/>
      <sz val="11"/>
      <name val="Calibri"/>
      <family val="2"/>
      <scheme val="minor"/>
    </font>
    <font>
      <i/>
      <sz val="11"/>
      <color rgb="FF00B050"/>
      <name val="Calibri"/>
      <family val="2"/>
      <scheme val="minor"/>
    </font>
    <font>
      <b/>
      <sz val="11"/>
      <name val="Calibri"/>
      <family val="2"/>
      <charset val="186"/>
      <scheme val="minor"/>
    </font>
    <font>
      <sz val="11"/>
      <color theme="9" tint="-0.499984740745262"/>
      <name val="Calibri"/>
      <family val="2"/>
      <scheme val="minor"/>
    </font>
    <font>
      <sz val="11"/>
      <color theme="9" tint="-0.499984740745262"/>
      <name val="Calibri"/>
      <family val="2"/>
      <charset val="186"/>
      <scheme val="minor"/>
    </font>
    <font>
      <b/>
      <sz val="14"/>
      <color theme="9" tint="-0.499984740745262"/>
      <name val="Calibri"/>
      <family val="2"/>
      <scheme val="minor"/>
    </font>
    <font>
      <u/>
      <sz val="11"/>
      <color rgb="FFC00000"/>
      <name val="Calibri"/>
      <family val="2"/>
      <charset val="186"/>
      <scheme val="minor"/>
    </font>
    <font>
      <u/>
      <sz val="11"/>
      <color rgb="FF700000"/>
      <name val="Calibri"/>
      <family val="2"/>
      <charset val="186"/>
      <scheme val="minor"/>
    </font>
    <font>
      <sz val="11"/>
      <color rgb="FFFF0000"/>
      <name val="Calibri"/>
      <family val="2"/>
      <charset val="186"/>
      <scheme val="minor"/>
    </font>
    <font>
      <sz val="11"/>
      <color rgb="FFFF0000"/>
      <name val="Calibri"/>
      <family val="2"/>
      <scheme val="minor"/>
    </font>
    <font>
      <i/>
      <sz val="11"/>
      <color rgb="FFFF0000"/>
      <name val="Calibri"/>
      <family val="2"/>
      <scheme val="minor"/>
    </font>
    <font>
      <sz val="11"/>
      <color theme="1"/>
      <name val="Calibri"/>
      <family val="2"/>
      <charset val="186"/>
      <scheme val="minor"/>
    </font>
    <font>
      <sz val="11"/>
      <color theme="10"/>
      <name val="Calibri"/>
      <family val="2"/>
      <scheme val="minor"/>
    </font>
    <font>
      <sz val="11"/>
      <color rgb="FF00B050"/>
      <name val="Calibri"/>
      <family val="2"/>
      <scheme val="minor"/>
    </font>
    <font>
      <b/>
      <sz val="11"/>
      <color rgb="FF002060"/>
      <name val="Calibri"/>
      <family val="2"/>
      <scheme val="minor"/>
    </font>
    <font>
      <i/>
      <sz val="11"/>
      <color rgb="FF0070C0"/>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CE4D6"/>
        <bgColor indexed="64"/>
      </patternFill>
    </fill>
    <fill>
      <patternFill patternType="solid">
        <fgColor rgb="FFE2EFDA"/>
        <bgColor indexed="64"/>
      </patternFill>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right style="thin">
        <color rgb="FF000000"/>
      </right>
      <top style="thin">
        <color indexed="64"/>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rgb="FF000000"/>
      </right>
      <top/>
      <bottom style="thin">
        <color rgb="FF000000"/>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0" fontId="11" fillId="0" borderId="0"/>
    <xf numFmtId="9" fontId="27" fillId="0" borderId="0" applyFont="0" applyFill="0" applyBorder="0" applyAlignment="0" applyProtection="0"/>
  </cellStyleXfs>
  <cellXfs count="439">
    <xf numFmtId="0" fontId="0" fillId="0" borderId="0" xfId="0"/>
    <xf numFmtId="0" fontId="0" fillId="0" borderId="0" xfId="0" applyAlignment="1">
      <alignment wrapText="1"/>
    </xf>
    <xf numFmtId="0" fontId="0" fillId="0" borderId="1" xfId="0" applyBorder="1"/>
    <xf numFmtId="0" fontId="0" fillId="0" borderId="3" xfId="0" applyBorder="1"/>
    <xf numFmtId="0" fontId="4" fillId="0" borderId="0" xfId="1"/>
    <xf numFmtId="0" fontId="0" fillId="0" borderId="3" xfId="0" applyBorder="1" applyAlignment="1">
      <alignment wrapText="1"/>
    </xf>
    <xf numFmtId="0" fontId="5" fillId="0" borderId="3" xfId="0" applyFont="1" applyBorder="1" applyAlignment="1">
      <alignment vertical="top" wrapText="1"/>
    </xf>
    <xf numFmtId="0" fontId="6" fillId="0" borderId="3" xfId="0" applyFont="1" applyBorder="1" applyAlignment="1">
      <alignment vertical="top" wrapText="1"/>
    </xf>
    <xf numFmtId="0" fontId="13" fillId="0" borderId="3" xfId="1" applyFont="1" applyBorder="1" applyAlignment="1">
      <alignment wrapText="1"/>
    </xf>
    <xf numFmtId="0" fontId="9" fillId="0" borderId="3" xfId="0" applyFont="1" applyBorder="1" applyAlignment="1">
      <alignment horizontal="left" vertical="top" wrapText="1"/>
    </xf>
    <xf numFmtId="0" fontId="4" fillId="0" borderId="0" xfId="1" applyAlignment="1">
      <alignment wrapText="1"/>
    </xf>
    <xf numFmtId="0" fontId="4" fillId="0" borderId="0" xfId="1" applyAlignment="1">
      <alignment vertical="top" wrapText="1"/>
    </xf>
    <xf numFmtId="0" fontId="0" fillId="0" borderId="3" xfId="0" applyBorder="1"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17" fillId="0" borderId="0" xfId="0" applyFont="1"/>
    <xf numFmtId="0" fontId="5" fillId="0" borderId="0" xfId="0" applyFont="1" applyAlignment="1">
      <alignment vertical="top" wrapText="1"/>
    </xf>
    <xf numFmtId="0" fontId="0" fillId="0" borderId="37" xfId="0" applyBorder="1"/>
    <xf numFmtId="0" fontId="0" fillId="0" borderId="3" xfId="0" applyBorder="1" applyAlignment="1">
      <alignment horizontal="left" vertical="top"/>
    </xf>
    <xf numFmtId="0" fontId="0" fillId="3" borderId="3" xfId="0" applyFill="1" applyBorder="1" applyAlignment="1">
      <alignment horizontal="left" vertical="top" wrapText="1"/>
    </xf>
    <xf numFmtId="0" fontId="8" fillId="0" borderId="3" xfId="0" applyFont="1" applyBorder="1" applyAlignment="1">
      <alignment horizontal="left" vertical="top"/>
    </xf>
    <xf numFmtId="0" fontId="0" fillId="0" borderId="37" xfId="0" applyBorder="1" applyAlignment="1">
      <alignment horizontal="left" vertical="top"/>
    </xf>
    <xf numFmtId="0" fontId="0" fillId="0" borderId="3" xfId="0" applyBorder="1" applyAlignment="1">
      <alignment horizontal="center"/>
    </xf>
    <xf numFmtId="0" fontId="18"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3" xfId="0" applyFont="1" applyFill="1" applyBorder="1" applyAlignment="1">
      <alignment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xf>
    <xf numFmtId="0" fontId="15" fillId="0" borderId="0" xfId="0" applyFont="1" applyAlignment="1">
      <alignment horizontal="center" vertical="center"/>
    </xf>
    <xf numFmtId="0" fontId="6" fillId="0" borderId="0" xfId="0" applyFont="1" applyAlignment="1">
      <alignment vertical="top" wrapText="1"/>
    </xf>
    <xf numFmtId="0" fontId="5" fillId="0" borderId="0" xfId="0" applyFont="1" applyAlignment="1">
      <alignment vertical="top"/>
    </xf>
    <xf numFmtId="0" fontId="14" fillId="0" borderId="0" xfId="0" applyFont="1" applyAlignment="1">
      <alignment vertical="top" wrapText="1"/>
    </xf>
    <xf numFmtId="0" fontId="19" fillId="0" borderId="0" xfId="0" applyFont="1" applyAlignment="1">
      <alignment vertical="top"/>
    </xf>
    <xf numFmtId="0" fontId="19" fillId="0" borderId="0" xfId="0" applyFont="1"/>
    <xf numFmtId="0" fontId="20" fillId="9" borderId="3" xfId="1" applyFont="1" applyFill="1" applyBorder="1" applyAlignment="1">
      <alignment wrapText="1"/>
    </xf>
    <xf numFmtId="0" fontId="21" fillId="0" borderId="0" xfId="0" applyFont="1" applyAlignment="1">
      <alignment horizontal="left" vertical="top"/>
    </xf>
    <xf numFmtId="0" fontId="19" fillId="0" borderId="0" xfId="0" applyFont="1" applyAlignment="1">
      <alignment horizontal="right" wrapText="1"/>
    </xf>
    <xf numFmtId="0" fontId="22" fillId="0" borderId="0" xfId="1" applyFont="1" applyBorder="1"/>
    <xf numFmtId="0" fontId="20" fillId="0" borderId="0" xfId="1" applyFont="1" applyFill="1" applyBorder="1" applyAlignment="1">
      <alignment wrapText="1"/>
    </xf>
    <xf numFmtId="0" fontId="5" fillId="3" borderId="3" xfId="0" applyFont="1" applyFill="1" applyBorder="1" applyAlignment="1">
      <alignment horizontal="left" vertical="top" wrapText="1"/>
    </xf>
    <xf numFmtId="0" fontId="23" fillId="0" borderId="3" xfId="1" applyFont="1" applyBorder="1"/>
    <xf numFmtId="0" fontId="23" fillId="0" borderId="3" xfId="1" applyFont="1" applyBorder="1" applyAlignment="1">
      <alignment vertical="top" wrapText="1"/>
    </xf>
    <xf numFmtId="2" fontId="10" fillId="0" borderId="0" xfId="0" applyNumberFormat="1" applyFont="1" applyAlignment="1">
      <alignment horizontal="left" vertical="top" wrapText="1"/>
    </xf>
    <xf numFmtId="0" fontId="5" fillId="9" borderId="0" xfId="2" applyFont="1" applyFill="1" applyAlignment="1">
      <alignment horizontal="left" vertical="top" wrapText="1"/>
    </xf>
    <xf numFmtId="0" fontId="18" fillId="2" borderId="3" xfId="0" applyFont="1" applyFill="1" applyBorder="1" applyAlignment="1">
      <alignmen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0" fillId="0" borderId="0" xfId="0"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3" fillId="2" borderId="3" xfId="0" applyFont="1" applyFill="1" applyBorder="1" applyAlignment="1">
      <alignment horizontal="left" wrapText="1"/>
    </xf>
    <xf numFmtId="0" fontId="3" fillId="2" borderId="3" xfId="0" applyFont="1" applyFill="1" applyBorder="1" applyAlignment="1">
      <alignment horizontal="left"/>
    </xf>
    <xf numFmtId="0" fontId="18" fillId="2" borderId="3" xfId="0" applyFont="1" applyFill="1" applyBorder="1" applyAlignment="1">
      <alignment horizontal="left" wrapText="1"/>
    </xf>
    <xf numFmtId="0" fontId="3" fillId="3" borderId="3" xfId="0" applyFont="1" applyFill="1" applyBorder="1" applyAlignment="1">
      <alignment horizontal="left" wrapText="1"/>
    </xf>
    <xf numFmtId="0" fontId="15" fillId="0" borderId="0" xfId="0" applyFont="1" applyAlignment="1">
      <alignment horizontal="left"/>
    </xf>
    <xf numFmtId="0" fontId="0" fillId="0" borderId="0" xfId="0" applyAlignment="1">
      <alignment horizontal="left"/>
    </xf>
    <xf numFmtId="0" fontId="0" fillId="3" borderId="35" xfId="0" applyFill="1" applyBorder="1" applyAlignment="1">
      <alignment horizontal="left" vertical="top" wrapText="1"/>
    </xf>
    <xf numFmtId="0" fontId="0" fillId="3" borderId="38" xfId="0" applyFill="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0" fillId="0" borderId="7" xfId="0" applyBorder="1" applyAlignment="1">
      <alignment horizontal="left" vertical="top" wrapText="1"/>
    </xf>
    <xf numFmtId="0" fontId="17" fillId="0" borderId="0" xfId="0" applyFont="1" applyAlignment="1">
      <alignment wrapText="1"/>
    </xf>
    <xf numFmtId="0" fontId="6" fillId="0" borderId="0" xfId="0" applyFont="1" applyAlignment="1">
      <alignment wrapText="1"/>
    </xf>
    <xf numFmtId="0" fontId="5" fillId="2" borderId="3" xfId="0" applyFont="1" applyFill="1" applyBorder="1" applyAlignment="1">
      <alignment vertical="center" wrapText="1"/>
    </xf>
    <xf numFmtId="0" fontId="0" fillId="0" borderId="0" xfId="0"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top" wrapText="1"/>
    </xf>
    <xf numFmtId="0" fontId="6" fillId="0" borderId="4" xfId="0" applyFont="1" applyBorder="1" applyAlignment="1">
      <alignment horizontal="left" vertical="top" wrapText="1"/>
    </xf>
    <xf numFmtId="0" fontId="25" fillId="0" borderId="4"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vertical="top"/>
    </xf>
    <xf numFmtId="0" fontId="6" fillId="0" borderId="2" xfId="0" applyFont="1" applyBorder="1" applyAlignment="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0" fontId="0" fillId="0" borderId="1" xfId="0" applyBorder="1" applyAlignment="1">
      <alignment horizontal="left" vertical="top" wrapText="1"/>
    </xf>
    <xf numFmtId="0" fontId="25" fillId="0" borderId="3" xfId="0" applyFont="1" applyBorder="1" applyAlignment="1">
      <alignment horizontal="left" vertical="top" wrapText="1"/>
    </xf>
    <xf numFmtId="0" fontId="16" fillId="0" borderId="2"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26" fillId="0" borderId="2" xfId="0" applyFont="1" applyBorder="1" applyAlignment="1">
      <alignment horizontal="left" vertical="top" wrapText="1"/>
    </xf>
    <xf numFmtId="0" fontId="24" fillId="0" borderId="1" xfId="0" applyFont="1" applyBorder="1" applyAlignment="1">
      <alignment horizontal="left" vertical="top" wrapText="1"/>
    </xf>
    <xf numFmtId="0" fontId="8" fillId="0" borderId="0" xfId="0" applyFont="1" applyAlignment="1">
      <alignment horizontal="left" vertical="top" wrapText="1"/>
    </xf>
    <xf numFmtId="0" fontId="6" fillId="0" borderId="3" xfId="0" applyFont="1" applyBorder="1" applyAlignment="1">
      <alignment horizontal="left" vertical="top"/>
    </xf>
    <xf numFmtId="0" fontId="6" fillId="9" borderId="3"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0" borderId="2" xfId="0" applyFont="1" applyBorder="1" applyAlignment="1">
      <alignment horizontal="left" vertical="top"/>
    </xf>
    <xf numFmtId="0" fontId="8" fillId="9" borderId="2" xfId="0" applyFont="1" applyFill="1" applyBorder="1" applyAlignment="1">
      <alignment horizontal="left" vertical="top" wrapText="1"/>
    </xf>
    <xf numFmtId="0" fontId="16" fillId="0" borderId="3" xfId="0" applyFont="1" applyBorder="1" applyAlignment="1">
      <alignment horizontal="left" vertical="top" wrapText="1"/>
    </xf>
    <xf numFmtId="0" fontId="6" fillId="3" borderId="3" xfId="0" applyFont="1" applyFill="1" applyBorder="1" applyAlignment="1">
      <alignment horizontal="left" vertical="top" wrapText="1"/>
    </xf>
    <xf numFmtId="0" fontId="0" fillId="0" borderId="0" xfId="0" applyAlignment="1">
      <alignment horizontal="left" wrapText="1"/>
    </xf>
    <xf numFmtId="0" fontId="6" fillId="0" borderId="0" xfId="0" applyFont="1"/>
    <xf numFmtId="0" fontId="5" fillId="2" borderId="3" xfId="0" applyFont="1" applyFill="1" applyBorder="1" applyAlignment="1">
      <alignment horizontal="left" vertical="center" wrapText="1"/>
    </xf>
    <xf numFmtId="0" fontId="3" fillId="0" borderId="3" xfId="0" applyFont="1" applyBorder="1" applyAlignment="1">
      <alignment horizontal="center" vertical="center"/>
    </xf>
    <xf numFmtId="0" fontId="6" fillId="0" borderId="3" xfId="0" applyFont="1" applyBorder="1" applyAlignment="1">
      <alignment horizontal="center" vertical="top" wrapText="1"/>
    </xf>
    <xf numFmtId="0" fontId="0" fillId="3" borderId="9" xfId="0" applyFill="1" applyBorder="1" applyAlignment="1">
      <alignment horizontal="left" vertical="top" wrapText="1"/>
    </xf>
    <xf numFmtId="0" fontId="3" fillId="0" borderId="7" xfId="0" applyFont="1" applyBorder="1" applyAlignment="1">
      <alignment horizontal="center" vertical="center"/>
    </xf>
    <xf numFmtId="0" fontId="8" fillId="0" borderId="0" xfId="0" applyFont="1" applyAlignment="1">
      <alignment vertical="top" wrapText="1"/>
    </xf>
    <xf numFmtId="0" fontId="8" fillId="0" borderId="3" xfId="0" applyFont="1" applyBorder="1" applyAlignment="1">
      <alignment wrapText="1"/>
    </xf>
    <xf numFmtId="0" fontId="0" fillId="0" borderId="1" xfId="0" applyBorder="1" applyAlignment="1">
      <alignment wrapText="1"/>
    </xf>
    <xf numFmtId="0" fontId="0" fillId="0" borderId="37" xfId="0" applyBorder="1" applyAlignment="1">
      <alignment horizontal="left" wrapText="1"/>
    </xf>
    <xf numFmtId="0" fontId="0" fillId="0" borderId="37" xfId="0" applyBorder="1" applyAlignment="1">
      <alignment wrapText="1"/>
    </xf>
    <xf numFmtId="0" fontId="6" fillId="0" borderId="37" xfId="0" applyFont="1" applyBorder="1"/>
    <xf numFmtId="0" fontId="0" fillId="0" borderId="0" xfId="0" applyAlignment="1">
      <alignment horizontal="left" vertical="center" wrapText="1"/>
    </xf>
    <xf numFmtId="0" fontId="6" fillId="0" borderId="3" xfId="0" applyFont="1" applyBorder="1" applyAlignment="1">
      <alignment wrapText="1"/>
    </xf>
    <xf numFmtId="0" fontId="5" fillId="2" borderId="3" xfId="0" applyFont="1" applyFill="1" applyBorder="1" applyAlignment="1">
      <alignment horizontal="left" wrapText="1"/>
    </xf>
    <xf numFmtId="0" fontId="6" fillId="0" borderId="3" xfId="0" applyFont="1" applyBorder="1"/>
    <xf numFmtId="0" fontId="3" fillId="2" borderId="3" xfId="0" applyFont="1" applyFill="1" applyBorder="1" applyAlignment="1">
      <alignment horizontal="center" wrapText="1"/>
    </xf>
    <xf numFmtId="0" fontId="5" fillId="2" borderId="1" xfId="0" applyFont="1" applyFill="1" applyBorder="1" applyAlignment="1">
      <alignment horizontal="center" wrapText="1"/>
    </xf>
    <xf numFmtId="0" fontId="0" fillId="0" borderId="3" xfId="0" applyBorder="1" applyAlignment="1">
      <alignment horizontal="center" vertical="top"/>
    </xf>
    <xf numFmtId="0" fontId="0" fillId="0" borderId="0" xfId="0" applyAlignment="1">
      <alignment horizontal="center"/>
    </xf>
    <xf numFmtId="0" fontId="6" fillId="0" borderId="1" xfId="0" applyFont="1" applyBorder="1" applyAlignment="1">
      <alignment horizontal="center" vertical="top"/>
    </xf>
    <xf numFmtId="0" fontId="6" fillId="0" borderId="3" xfId="0" applyFont="1" applyBorder="1" applyAlignment="1">
      <alignment horizontal="center"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3" borderId="38" xfId="0" applyFill="1" applyBorder="1" applyAlignment="1">
      <alignment horizontal="left" vertical="top" wrapText="1"/>
    </xf>
    <xf numFmtId="0" fontId="0" fillId="3" borderId="35" xfId="0" applyFill="1" applyBorder="1" applyAlignment="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0" borderId="3" xfId="0" applyBorder="1" applyAlignment="1">
      <alignment horizontal="left" vertical="top" wrapText="1"/>
    </xf>
    <xf numFmtId="0" fontId="6" fillId="3" borderId="3" xfId="0" applyFont="1" applyFill="1" applyBorder="1" applyAlignment="1">
      <alignment horizontal="left" vertical="top" wrapText="1"/>
    </xf>
    <xf numFmtId="0" fontId="6" fillId="0" borderId="4" xfId="0" applyFont="1" applyBorder="1" applyAlignment="1">
      <alignment horizontal="left" vertical="top" wrapText="1"/>
    </xf>
    <xf numFmtId="0" fontId="0" fillId="3" borderId="39" xfId="0" applyFill="1" applyBorder="1" applyAlignment="1">
      <alignment horizontal="left" vertical="top" wrapText="1"/>
    </xf>
    <xf numFmtId="0" fontId="0" fillId="3" borderId="40" xfId="0" applyFill="1" applyBorder="1" applyAlignment="1">
      <alignment horizontal="left" vertical="top" wrapText="1"/>
    </xf>
    <xf numFmtId="0" fontId="0" fillId="3" borderId="41" xfId="0" applyFill="1" applyBorder="1" applyAlignment="1">
      <alignment horizontal="left" vertical="top" wrapText="1"/>
    </xf>
    <xf numFmtId="0" fontId="0" fillId="3" borderId="42" xfId="0" applyFill="1" applyBorder="1" applyAlignment="1">
      <alignment horizontal="lef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4" xfId="0" applyFont="1" applyBorder="1" applyAlignment="1">
      <alignment horizontal="center" vertical="top" wrapText="1"/>
    </xf>
    <xf numFmtId="0" fontId="25" fillId="0" borderId="3" xfId="0" applyFont="1" applyBorder="1" applyAlignment="1">
      <alignment horizontal="left" vertical="top" wrapText="1"/>
    </xf>
    <xf numFmtId="0" fontId="6" fillId="0" borderId="3" xfId="0" applyFont="1" applyBorder="1" applyAlignment="1">
      <alignment horizontal="left" vertical="top" wrapText="1"/>
    </xf>
    <xf numFmtId="0" fontId="26" fillId="0" borderId="3" xfId="0" applyFont="1" applyBorder="1" applyAlignment="1">
      <alignment horizontal="left" vertical="top" wrapText="1"/>
    </xf>
    <xf numFmtId="0" fontId="3" fillId="2" borderId="3" xfId="0" applyFont="1" applyFill="1" applyBorder="1" applyAlignment="1">
      <alignment horizontal="center" wrapText="1"/>
    </xf>
    <xf numFmtId="0" fontId="0" fillId="2" borderId="3" xfId="0" applyFill="1" applyBorder="1" applyAlignment="1">
      <alignment horizontal="center" wrapText="1"/>
    </xf>
    <xf numFmtId="0" fontId="26" fillId="0" borderId="7" xfId="0" applyFont="1" applyBorder="1" applyAlignment="1">
      <alignment horizontal="left" vertical="top" wrapText="1"/>
    </xf>
    <xf numFmtId="0" fontId="26" fillId="0" borderId="4" xfId="0" applyFont="1" applyBorder="1" applyAlignment="1">
      <alignment horizontal="left" vertical="top" wrapText="1"/>
    </xf>
    <xf numFmtId="0" fontId="3" fillId="0" borderId="3" xfId="0" applyFont="1" applyBorder="1" applyAlignment="1">
      <alignment horizontal="center" vertical="center"/>
    </xf>
    <xf numFmtId="0" fontId="6" fillId="0" borderId="3" xfId="0" applyFont="1" applyBorder="1" applyAlignment="1">
      <alignment horizontal="center" vertical="top" wrapText="1"/>
    </xf>
    <xf numFmtId="0" fontId="0" fillId="0" borderId="7" xfId="0" applyBorder="1" applyAlignment="1">
      <alignment horizontal="left" wrapText="1"/>
    </xf>
    <xf numFmtId="0" fontId="0" fillId="0" borderId="8" xfId="0" applyBorder="1" applyAlignment="1">
      <alignment horizontal="left" wrapText="1"/>
    </xf>
    <xf numFmtId="0" fontId="0" fillId="0" borderId="4" xfId="0" applyBorder="1" applyAlignment="1">
      <alignment horizontal="left"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26" fillId="0" borderId="8" xfId="0" applyFont="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6" fillId="3" borderId="35" xfId="0" applyFont="1" applyFill="1" applyBorder="1" applyAlignment="1">
      <alignment horizontal="left" vertical="top" wrapText="1"/>
    </xf>
    <xf numFmtId="0" fontId="6" fillId="3" borderId="39" xfId="0" applyFont="1" applyFill="1" applyBorder="1" applyAlignment="1">
      <alignment horizontal="left" vertical="top"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top" wrapText="1"/>
    </xf>
    <xf numFmtId="0" fontId="6" fillId="0" borderId="0" xfId="0" applyFont="1" applyAlignment="1">
      <alignment horizontal="left" vertical="top" wrapText="1"/>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4" xfId="0" applyFont="1" applyBorder="1" applyAlignment="1">
      <alignment horizontal="left" vertical="top"/>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0" fillId="3" borderId="3" xfId="0" applyFill="1" applyBorder="1" applyAlignment="1">
      <alignment horizontal="left" vertical="top" wrapText="1"/>
    </xf>
    <xf numFmtId="0" fontId="0" fillId="0" borderId="8" xfId="0" applyBorder="1" applyAlignment="1">
      <alignment horizontal="center" vertical="top" wrapText="1"/>
    </xf>
    <xf numFmtId="0" fontId="0" fillId="3" borderId="7" xfId="0" applyFill="1" applyBorder="1" applyAlignment="1">
      <alignment horizontal="left" vertical="top" wrapText="1"/>
    </xf>
    <xf numFmtId="0" fontId="0" fillId="0" borderId="4" xfId="0" applyBorder="1" applyAlignment="1">
      <alignment horizontal="center" vertical="top" wrapText="1"/>
    </xf>
    <xf numFmtId="0" fontId="0" fillId="0" borderId="4" xfId="0" applyBorder="1" applyAlignment="1">
      <alignment horizontal="center" wrapText="1"/>
    </xf>
    <xf numFmtId="0" fontId="3" fillId="2" borderId="2" xfId="0" applyFont="1" applyFill="1" applyBorder="1" applyAlignment="1">
      <alignment horizontal="center" wrapText="1"/>
    </xf>
    <xf numFmtId="0" fontId="0" fillId="2" borderId="36" xfId="0" applyFill="1" applyBorder="1" applyAlignment="1">
      <alignment horizontal="center" wrapText="1"/>
    </xf>
    <xf numFmtId="0" fontId="0" fillId="0" borderId="36" xfId="0" applyBorder="1" applyAlignment="1">
      <alignment horizontal="center" wrapText="1"/>
    </xf>
    <xf numFmtId="0" fontId="0" fillId="3" borderId="8" xfId="0" applyFill="1" applyBorder="1" applyAlignment="1">
      <alignment horizontal="left" vertical="top" wrapText="1"/>
    </xf>
    <xf numFmtId="0" fontId="0" fillId="3" borderId="4" xfId="0" applyFill="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0" fillId="0" borderId="36" xfId="0" applyBorder="1" applyAlignment="1">
      <alignment horizontal="center"/>
    </xf>
    <xf numFmtId="0" fontId="2" fillId="0" borderId="7" xfId="0" applyFont="1" applyBorder="1" applyAlignment="1">
      <alignment horizontal="left" vertical="top" wrapText="1"/>
    </xf>
    <xf numFmtId="0" fontId="0" fillId="0" borderId="7" xfId="0" applyBorder="1" applyAlignment="1">
      <alignment horizontal="center" vertical="top" wrapText="1"/>
    </xf>
    <xf numFmtId="0" fontId="1" fillId="0" borderId="0" xfId="0" applyFont="1"/>
    <xf numFmtId="0" fontId="1" fillId="0" borderId="0" xfId="0" applyFont="1" applyAlignment="1">
      <alignment wrapText="1"/>
    </xf>
    <xf numFmtId="0" fontId="1" fillId="0" borderId="0" xfId="0" applyFont="1" applyAlignment="1">
      <alignment horizontal="center"/>
    </xf>
    <xf numFmtId="0" fontId="5" fillId="2" borderId="3" xfId="0" applyFont="1" applyFill="1" applyBorder="1" applyAlignment="1">
      <alignment horizontal="center" wrapText="1"/>
    </xf>
    <xf numFmtId="0" fontId="1" fillId="2" borderId="3" xfId="0" applyFont="1" applyFill="1" applyBorder="1" applyAlignment="1">
      <alignment horizontal="center" wrapText="1"/>
    </xf>
    <xf numFmtId="0" fontId="5" fillId="2" borderId="3" xfId="0" applyFont="1" applyFill="1" applyBorder="1" applyAlignment="1">
      <alignment horizontal="left" vertical="center"/>
    </xf>
    <xf numFmtId="0" fontId="14" fillId="2"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 fillId="0" borderId="0" xfId="0" applyFont="1" applyAlignment="1">
      <alignment horizontal="left" vertical="center"/>
    </xf>
    <xf numFmtId="0" fontId="1" fillId="3" borderId="7" xfId="0" applyFont="1" applyFill="1" applyBorder="1" applyAlignment="1">
      <alignment horizontal="left" vertical="top" wrapText="1"/>
    </xf>
    <xf numFmtId="0" fontId="5" fillId="0" borderId="7" xfId="0" applyFont="1" applyBorder="1" applyAlignment="1">
      <alignment horizontal="center" vertical="top"/>
    </xf>
    <xf numFmtId="0" fontId="1" fillId="0" borderId="3" xfId="0" applyFont="1" applyBorder="1" applyAlignment="1">
      <alignment horizontal="left" vertical="top"/>
    </xf>
    <xf numFmtId="0" fontId="1" fillId="0" borderId="8" xfId="0" applyFont="1" applyBorder="1" applyAlignment="1">
      <alignment horizontal="left" vertical="top" wrapText="1"/>
    </xf>
    <xf numFmtId="0" fontId="5" fillId="0" borderId="8" xfId="0" applyFont="1" applyBorder="1" applyAlignment="1">
      <alignment horizontal="center" vertical="top"/>
    </xf>
    <xf numFmtId="0" fontId="1" fillId="0" borderId="8" xfId="0" applyFont="1" applyBorder="1" applyAlignment="1">
      <alignment horizontal="center" vertical="top" wrapText="1"/>
    </xf>
    <xf numFmtId="0" fontId="1" fillId="0" borderId="4" xfId="0" applyFont="1" applyBorder="1" applyAlignment="1">
      <alignment horizontal="left" vertical="top"/>
    </xf>
    <xf numFmtId="0" fontId="1" fillId="0" borderId="4" xfId="0" applyFont="1" applyBorder="1" applyAlignment="1">
      <alignment horizontal="left" vertical="top" wrapText="1"/>
    </xf>
    <xf numFmtId="0" fontId="5" fillId="0" borderId="4" xfId="0" applyFont="1" applyBorder="1" applyAlignment="1">
      <alignment horizontal="center" vertical="top"/>
    </xf>
    <xf numFmtId="0" fontId="1" fillId="0" borderId="3" xfId="0" applyFont="1" applyBorder="1"/>
    <xf numFmtId="0" fontId="1" fillId="0" borderId="4" xfId="0" applyFont="1" applyBorder="1" applyAlignment="1">
      <alignment horizontal="center" vertical="top" wrapText="1"/>
    </xf>
    <xf numFmtId="0" fontId="1" fillId="0" borderId="8" xfId="0" applyFont="1" applyBorder="1" applyAlignment="1">
      <alignment horizontal="left" vertical="top"/>
    </xf>
    <xf numFmtId="0" fontId="1" fillId="3" borderId="3" xfId="0" applyFont="1" applyFill="1" applyBorder="1" applyAlignment="1">
      <alignment horizontal="left" vertical="top" wrapText="1"/>
    </xf>
    <xf numFmtId="0" fontId="5" fillId="0" borderId="3" xfId="0" applyFont="1" applyBorder="1" applyAlignment="1">
      <alignment horizontal="center" vertical="top"/>
    </xf>
    <xf numFmtId="0" fontId="1" fillId="0" borderId="4" xfId="0" applyFont="1" applyBorder="1" applyAlignment="1">
      <alignment horizontal="center" vertical="center" wrapText="1"/>
    </xf>
    <xf numFmtId="0" fontId="28" fillId="0" borderId="0" xfId="1" applyFont="1"/>
    <xf numFmtId="0" fontId="29" fillId="0" borderId="0" xfId="0" applyFont="1"/>
    <xf numFmtId="0" fontId="5" fillId="2" borderId="3" xfId="0" applyFont="1" applyFill="1" applyBorder="1" applyAlignment="1">
      <alignment horizontal="center" vertical="center" wrapText="1"/>
    </xf>
    <xf numFmtId="0" fontId="1" fillId="0" borderId="7" xfId="0" applyFont="1" applyBorder="1" applyAlignment="1">
      <alignment horizontal="left" vertical="top"/>
    </xf>
    <xf numFmtId="0" fontId="1" fillId="0" borderId="3" xfId="0" applyFont="1" applyBorder="1" applyAlignment="1">
      <alignment horizontal="left" vertical="top" wrapText="1"/>
    </xf>
    <xf numFmtId="0" fontId="1" fillId="0" borderId="3" xfId="0" applyFont="1" applyBorder="1" applyAlignment="1">
      <alignment horizontal="center" vertical="top"/>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applyFont="1" applyBorder="1" applyAlignment="1">
      <alignment vertical="top" wrapText="1"/>
    </xf>
    <xf numFmtId="0" fontId="1" fillId="0" borderId="3" xfId="0" applyFont="1" applyBorder="1" applyAlignment="1">
      <alignment horizontal="center"/>
    </xf>
    <xf numFmtId="0" fontId="1" fillId="0" borderId="3" xfId="0" applyFont="1" applyBorder="1" applyAlignment="1">
      <alignment wrapText="1"/>
    </xf>
    <xf numFmtId="0" fontId="1" fillId="0" borderId="3" xfId="0" applyFont="1" applyBorder="1" applyAlignment="1">
      <alignment horizontal="left" wrapText="1"/>
    </xf>
    <xf numFmtId="0" fontId="1"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vertical="center" wrapText="1"/>
    </xf>
    <xf numFmtId="0" fontId="5" fillId="0" borderId="3" xfId="0" applyFont="1" applyBorder="1" applyAlignment="1">
      <alignment horizontal="center" vertical="top" wrapText="1"/>
    </xf>
    <xf numFmtId="0" fontId="1" fillId="0" borderId="3" xfId="0" applyFont="1" applyBorder="1" applyAlignment="1">
      <alignment horizontal="left" vertical="center"/>
    </xf>
    <xf numFmtId="0" fontId="1" fillId="0" borderId="0" xfId="0" applyFont="1" applyAlignment="1">
      <alignment horizontal="left"/>
    </xf>
    <xf numFmtId="0" fontId="1" fillId="2" borderId="3" xfId="0" applyFont="1" applyFill="1" applyBorder="1" applyAlignment="1">
      <alignment horizontal="left"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4" xfId="0" applyFont="1" applyBorder="1" applyAlignment="1">
      <alignment horizontal="left" vertical="top"/>
    </xf>
    <xf numFmtId="0" fontId="29" fillId="0" borderId="3" xfId="0" applyFont="1" applyBorder="1"/>
    <xf numFmtId="0" fontId="28" fillId="0" borderId="3" xfId="1" applyFont="1" applyBorder="1"/>
    <xf numFmtId="0" fontId="1" fillId="2" borderId="33" xfId="0" applyFont="1" applyFill="1" applyBorder="1" applyAlignment="1">
      <alignment horizontal="center" wrapText="1"/>
    </xf>
    <xf numFmtId="0" fontId="1" fillId="2" borderId="6" xfId="0" applyFont="1" applyFill="1" applyBorder="1" applyAlignment="1">
      <alignment horizontal="center" wrapText="1"/>
    </xf>
    <xf numFmtId="0" fontId="5" fillId="0" borderId="7" xfId="0" applyFont="1" applyBorder="1" applyAlignment="1">
      <alignment horizontal="center" vertical="center"/>
    </xf>
    <xf numFmtId="0" fontId="1" fillId="0" borderId="7" xfId="0" applyFont="1" applyBorder="1" applyAlignment="1">
      <alignment horizontal="center" vertical="top"/>
    </xf>
    <xf numFmtId="0" fontId="5" fillId="0" borderId="8" xfId="0" applyFont="1" applyBorder="1" applyAlignment="1">
      <alignment horizontal="center" vertical="center"/>
    </xf>
    <xf numFmtId="0" fontId="1" fillId="0" borderId="8" xfId="0" applyFont="1" applyBorder="1" applyAlignment="1">
      <alignment horizontal="center" vertical="top"/>
    </xf>
    <xf numFmtId="0" fontId="1" fillId="0" borderId="4" xfId="0" applyFont="1" applyBorder="1" applyAlignment="1">
      <alignment horizontal="center" vertical="top"/>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7" xfId="0" applyFont="1" applyBorder="1" applyAlignment="1">
      <alignment horizontal="center" vertical="top" wrapText="1"/>
    </xf>
    <xf numFmtId="0" fontId="1" fillId="3" borderId="8" xfId="0" applyFont="1" applyFill="1" applyBorder="1" applyAlignment="1">
      <alignment horizontal="left" vertical="top" wrapText="1"/>
    </xf>
    <xf numFmtId="0" fontId="1" fillId="0" borderId="0" xfId="0" applyFont="1" applyAlignment="1">
      <alignment vertical="top" wrapText="1"/>
    </xf>
    <xf numFmtId="0" fontId="1" fillId="0" borderId="7" xfId="0" applyFont="1" applyBorder="1" applyAlignment="1">
      <alignment horizontal="left" vertical="top" wrapText="1"/>
    </xf>
    <xf numFmtId="0" fontId="1" fillId="0" borderId="37" xfId="0" applyFont="1" applyBorder="1" applyAlignment="1">
      <alignment horizontal="left" vertical="top" wrapText="1"/>
    </xf>
    <xf numFmtId="0" fontId="1" fillId="0" borderId="37" xfId="0" applyFont="1" applyBorder="1"/>
    <xf numFmtId="0" fontId="1" fillId="0" borderId="0" xfId="0" applyFont="1" applyAlignment="1">
      <alignment horizontal="left" vertical="top" wrapText="1"/>
    </xf>
    <xf numFmtId="0" fontId="1" fillId="0" borderId="3" xfId="0" applyFont="1" applyBorder="1" applyAlignment="1">
      <alignment horizontal="left"/>
    </xf>
    <xf numFmtId="0" fontId="1" fillId="2" borderId="33" xfId="0" applyFont="1" applyFill="1" applyBorder="1" applyAlignment="1">
      <alignment horizontal="left" wrapText="1"/>
    </xf>
    <xf numFmtId="0" fontId="5" fillId="0" borderId="8" xfId="0" applyFont="1" applyBorder="1" applyAlignment="1">
      <alignment horizontal="left" vertical="top" wrapTex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1" fillId="0" borderId="0" xfId="0" applyFont="1" applyAlignment="1">
      <alignment horizontal="center" vertical="center" wrapText="1"/>
    </xf>
    <xf numFmtId="0" fontId="1" fillId="2"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vertical="top"/>
    </xf>
    <xf numFmtId="0" fontId="1" fillId="2" borderId="3"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7" xfId="0" applyFont="1" applyBorder="1" applyAlignment="1">
      <alignment horizontal="left" vertical="top" wrapText="1"/>
    </xf>
    <xf numFmtId="0" fontId="1" fillId="0" borderId="0" xfId="0" applyFont="1" applyAlignment="1">
      <alignment vertical="center" wrapText="1"/>
    </xf>
    <xf numFmtId="0" fontId="1" fillId="0" borderId="3" xfId="0" applyFont="1" applyBorder="1" applyAlignment="1">
      <alignment horizontal="center" wrapText="1"/>
    </xf>
    <xf numFmtId="0" fontId="5" fillId="2" borderId="3" xfId="0" applyFont="1" applyFill="1" applyBorder="1" applyAlignment="1">
      <alignment horizontal="center" vertical="center"/>
    </xf>
    <xf numFmtId="0" fontId="14"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7" xfId="0" applyFont="1" applyBorder="1" applyAlignment="1">
      <alignment horizontal="center" wrapText="1"/>
    </xf>
    <xf numFmtId="0" fontId="1" fillId="0" borderId="4" xfId="0" applyFont="1" applyBorder="1" applyAlignment="1">
      <alignment horizontal="center" wrapText="1"/>
    </xf>
    <xf numFmtId="0" fontId="1" fillId="3" borderId="3" xfId="0" applyFont="1" applyFill="1" applyBorder="1" applyAlignment="1">
      <alignment vertical="top" wrapText="1"/>
    </xf>
    <xf numFmtId="0" fontId="1" fillId="3" borderId="7" xfId="0" applyFont="1" applyFill="1" applyBorder="1" applyAlignment="1">
      <alignment vertical="top" wrapText="1"/>
    </xf>
    <xf numFmtId="0" fontId="1" fillId="3" borderId="4" xfId="0" applyFont="1" applyFill="1" applyBorder="1" applyAlignment="1">
      <alignment vertical="top" wrapText="1"/>
    </xf>
    <xf numFmtId="0" fontId="1" fillId="0" borderId="0" xfId="0" applyFont="1" applyAlignment="1">
      <alignment horizontal="left" vertical="top"/>
    </xf>
    <xf numFmtId="0" fontId="1" fillId="3" borderId="3" xfId="0" applyFont="1" applyFill="1" applyBorder="1" applyAlignment="1">
      <alignment vertical="center" wrapText="1"/>
    </xf>
    <xf numFmtId="0" fontId="1" fillId="0" borderId="0" xfId="0" applyFont="1" applyAlignment="1">
      <alignment vertical="center"/>
    </xf>
    <xf numFmtId="0" fontId="28" fillId="0" borderId="0" xfId="1" applyFont="1" applyAlignment="1">
      <alignment vertical="top"/>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vertical="top"/>
    </xf>
    <xf numFmtId="0" fontId="1" fillId="0" borderId="7" xfId="0" applyFont="1" applyBorder="1"/>
    <xf numFmtId="0" fontId="1" fillId="0" borderId="8" xfId="0" applyFont="1" applyBorder="1" applyAlignment="1">
      <alignment horizontal="left" vertical="center" wrapText="1"/>
    </xf>
    <xf numFmtId="0" fontId="1" fillId="0" borderId="8" xfId="0" applyFont="1" applyBorder="1"/>
    <xf numFmtId="0" fontId="1" fillId="0" borderId="4" xfId="0" applyFont="1" applyBorder="1"/>
    <xf numFmtId="0" fontId="1" fillId="0" borderId="7" xfId="0" applyFont="1" applyBorder="1" applyAlignment="1">
      <alignment horizontal="center"/>
    </xf>
    <xf numFmtId="0" fontId="1" fillId="3" borderId="3" xfId="0" applyFont="1" applyFill="1" applyBorder="1" applyAlignment="1">
      <alignment wrapText="1"/>
    </xf>
    <xf numFmtId="0" fontId="1" fillId="0" borderId="7" xfId="0" applyFont="1" applyBorder="1" applyAlignment="1">
      <alignment horizontal="left"/>
    </xf>
    <xf numFmtId="0" fontId="1" fillId="0" borderId="6" xfId="0" applyFont="1" applyBorder="1" applyAlignment="1">
      <alignment horizontal="center" wrapText="1"/>
    </xf>
    <xf numFmtId="0" fontId="1" fillId="2" borderId="0" xfId="0" applyFont="1" applyFill="1"/>
    <xf numFmtId="0" fontId="5" fillId="2" borderId="1" xfId="0" applyFont="1" applyFill="1" applyBorder="1" applyAlignment="1">
      <alignment horizontal="left" vertical="center" wrapText="1"/>
    </xf>
    <xf numFmtId="0" fontId="1" fillId="2" borderId="0" xfId="0" applyFont="1" applyFill="1" applyAlignment="1">
      <alignment horizontal="left" vertical="center"/>
    </xf>
    <xf numFmtId="0" fontId="1" fillId="0" borderId="6" xfId="0" applyFont="1" applyBorder="1" applyAlignment="1">
      <alignment horizontal="left" vertical="top"/>
    </xf>
    <xf numFmtId="0" fontId="1" fillId="0" borderId="4" xfId="0" applyFont="1" applyBorder="1" applyAlignment="1">
      <alignment horizontal="center"/>
    </xf>
    <xf numFmtId="0" fontId="1" fillId="3" borderId="7" xfId="0" applyFont="1" applyFill="1" applyBorder="1" applyAlignment="1">
      <alignment vertical="top" wrapText="1"/>
    </xf>
    <xf numFmtId="0" fontId="1" fillId="0" borderId="8" xfId="0" applyFont="1" applyBorder="1" applyAlignment="1">
      <alignment vertical="top" wrapText="1"/>
    </xf>
    <xf numFmtId="0" fontId="1" fillId="0" borderId="8" xfId="0" applyFont="1" applyBorder="1" applyAlignment="1">
      <alignment horizontal="center"/>
    </xf>
    <xf numFmtId="0" fontId="1" fillId="0" borderId="4" xfId="0" applyFont="1" applyBorder="1" applyAlignment="1">
      <alignment vertical="top" wrapText="1"/>
    </xf>
    <xf numFmtId="0" fontId="1" fillId="3" borderId="8" xfId="0" applyFont="1" applyFill="1" applyBorder="1" applyAlignment="1">
      <alignment vertical="top" wrapText="1"/>
    </xf>
    <xf numFmtId="0" fontId="1" fillId="4" borderId="3" xfId="0" applyFont="1" applyFill="1" applyBorder="1" applyAlignment="1">
      <alignment wrapText="1"/>
    </xf>
    <xf numFmtId="0" fontId="1" fillId="4" borderId="0" xfId="0" applyFont="1" applyFill="1"/>
    <xf numFmtId="0" fontId="1" fillId="4" borderId="7" xfId="0" applyFont="1" applyFill="1" applyBorder="1" applyAlignment="1">
      <alignment vertical="top" wrapText="1"/>
    </xf>
    <xf numFmtId="0" fontId="1" fillId="4" borderId="8" xfId="0" applyFont="1" applyFill="1" applyBorder="1" applyAlignment="1">
      <alignment vertical="top" wrapText="1"/>
    </xf>
    <xf numFmtId="0" fontId="1" fillId="4" borderId="4" xfId="0" applyFont="1" applyFill="1" applyBorder="1" applyAlignment="1">
      <alignment vertical="top" wrapText="1"/>
    </xf>
    <xf numFmtId="0" fontId="28" fillId="0" borderId="0" xfId="1" applyFont="1" applyFill="1"/>
    <xf numFmtId="0" fontId="1" fillId="0" borderId="7" xfId="0" applyFont="1" applyBorder="1" applyAlignment="1">
      <alignment vertical="top" wrapText="1"/>
    </xf>
    <xf numFmtId="0" fontId="1" fillId="0" borderId="1" xfId="0" applyFont="1" applyBorder="1" applyAlignment="1">
      <alignment horizontal="left" vertical="top" wrapText="1"/>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wrapText="1"/>
    </xf>
    <xf numFmtId="0" fontId="1" fillId="0" borderId="8" xfId="0" applyFont="1" applyBorder="1" applyAlignment="1">
      <alignment vertical="top" wrapText="1"/>
    </xf>
    <xf numFmtId="0" fontId="1" fillId="0" borderId="0" xfId="2" applyFont="1"/>
    <xf numFmtId="0" fontId="5" fillId="6" borderId="3" xfId="2" applyFont="1" applyFill="1" applyBorder="1" applyAlignment="1">
      <alignment horizontal="center" vertical="center"/>
    </xf>
    <xf numFmtId="0" fontId="1" fillId="0" borderId="0" xfId="2" applyFont="1" applyAlignment="1">
      <alignment horizontal="center" vertical="center"/>
    </xf>
    <xf numFmtId="0" fontId="5" fillId="5" borderId="11" xfId="2" applyFont="1" applyFill="1" applyBorder="1" applyAlignment="1">
      <alignment horizontal="center"/>
    </xf>
    <xf numFmtId="0" fontId="5" fillId="5" borderId="12" xfId="2" applyFont="1" applyFill="1" applyBorder="1" applyAlignment="1">
      <alignment horizontal="center"/>
    </xf>
    <xf numFmtId="0" fontId="5" fillId="5" borderId="13" xfId="2" applyFont="1" applyFill="1" applyBorder="1" applyAlignment="1">
      <alignment horizontal="center"/>
    </xf>
    <xf numFmtId="0" fontId="30" fillId="7" borderId="14" xfId="2" applyFont="1" applyFill="1" applyBorder="1" applyAlignment="1">
      <alignment horizontal="left" vertical="center"/>
    </xf>
    <xf numFmtId="0" fontId="5" fillId="7" borderId="15" xfId="2" applyFont="1" applyFill="1" applyBorder="1"/>
    <xf numFmtId="0" fontId="1" fillId="7" borderId="15" xfId="2" applyFont="1" applyFill="1" applyBorder="1" applyAlignment="1">
      <alignment horizontal="center"/>
    </xf>
    <xf numFmtId="0" fontId="1" fillId="7" borderId="15" xfId="2" applyFont="1" applyFill="1" applyBorder="1"/>
    <xf numFmtId="0" fontId="30" fillId="7" borderId="5" xfId="2" applyFont="1" applyFill="1" applyBorder="1" applyAlignment="1">
      <alignment horizontal="left" vertical="center"/>
    </xf>
    <xf numFmtId="0" fontId="5" fillId="7" borderId="7" xfId="2" applyFont="1" applyFill="1" applyBorder="1"/>
    <xf numFmtId="0" fontId="1" fillId="7" borderId="3" xfId="2" applyFont="1" applyFill="1" applyBorder="1" applyAlignment="1">
      <alignment horizontal="center"/>
    </xf>
    <xf numFmtId="0" fontId="1" fillId="7" borderId="3" xfId="2" applyFont="1" applyFill="1" applyBorder="1"/>
    <xf numFmtId="0" fontId="5" fillId="7" borderId="32" xfId="2" applyFont="1" applyFill="1" applyBorder="1" applyAlignment="1">
      <alignment vertical="top" wrapText="1"/>
    </xf>
    <xf numFmtId="0" fontId="1" fillId="7" borderId="6" xfId="2" applyFont="1" applyFill="1" applyBorder="1" applyAlignment="1">
      <alignment horizontal="center"/>
    </xf>
    <xf numFmtId="0" fontId="15" fillId="7" borderId="3" xfId="2" applyFont="1" applyFill="1" applyBorder="1" applyAlignment="1">
      <alignment vertical="top" wrapText="1"/>
    </xf>
    <xf numFmtId="0" fontId="1" fillId="7" borderId="4" xfId="2" applyFont="1" applyFill="1" applyBorder="1"/>
    <xf numFmtId="2" fontId="1" fillId="7" borderId="3" xfId="2" applyNumberFormat="1" applyFont="1" applyFill="1" applyBorder="1" applyAlignment="1">
      <alignment horizontal="right"/>
    </xf>
    <xf numFmtId="0" fontId="1" fillId="7" borderId="3" xfId="2" applyFont="1" applyFill="1" applyBorder="1" applyAlignment="1">
      <alignment horizontal="left"/>
    </xf>
    <xf numFmtId="0" fontId="1" fillId="0" borderId="5" xfId="2" applyFont="1" applyBorder="1"/>
    <xf numFmtId="0" fontId="31" fillId="0" borderId="8" xfId="2" applyFont="1" applyBorder="1"/>
    <xf numFmtId="0" fontId="1" fillId="0" borderId="8" xfId="2" applyFont="1" applyBorder="1" applyAlignment="1">
      <alignment horizontal="center"/>
    </xf>
    <xf numFmtId="0" fontId="1" fillId="0" borderId="8" xfId="2" applyFont="1" applyBorder="1"/>
    <xf numFmtId="0" fontId="5" fillId="5" borderId="17" xfId="2" applyFont="1" applyFill="1" applyBorder="1" applyAlignment="1">
      <alignment horizontal="center"/>
    </xf>
    <xf numFmtId="0" fontId="5" fillId="5" borderId="18" xfId="2" applyFont="1" applyFill="1" applyBorder="1" applyAlignment="1">
      <alignment horizontal="center"/>
    </xf>
    <xf numFmtId="0" fontId="5" fillId="5" borderId="19" xfId="2" applyFont="1" applyFill="1" applyBorder="1" applyAlignment="1">
      <alignment horizontal="center"/>
    </xf>
    <xf numFmtId="0" fontId="30" fillId="8" borderId="8" xfId="2" applyFont="1" applyFill="1" applyBorder="1" applyAlignment="1">
      <alignment vertical="center"/>
    </xf>
    <xf numFmtId="0" fontId="5" fillId="8" borderId="21" xfId="2" applyFont="1" applyFill="1" applyBorder="1"/>
    <xf numFmtId="0" fontId="1" fillId="0" borderId="6" xfId="2" applyFont="1" applyBorder="1" applyAlignment="1">
      <alignment horizontal="center"/>
    </xf>
    <xf numFmtId="0" fontId="1" fillId="0" borderId="3" xfId="2" applyFont="1" applyBorder="1" applyAlignment="1">
      <alignment horizontal="center"/>
    </xf>
    <xf numFmtId="0" fontId="1" fillId="0" borderId="3" xfId="2" applyFont="1" applyBorder="1"/>
    <xf numFmtId="0" fontId="1" fillId="8" borderId="22" xfId="2" applyFont="1" applyFill="1" applyBorder="1"/>
    <xf numFmtId="0" fontId="1" fillId="0" borderId="3" xfId="2" applyFont="1" applyBorder="1" applyAlignment="1">
      <alignment horizontal="right"/>
    </xf>
    <xf numFmtId="0" fontId="1" fillId="0" borderId="3" xfId="2" applyFont="1" applyBorder="1" applyAlignment="1">
      <alignment horizontal="left"/>
    </xf>
    <xf numFmtId="0" fontId="30" fillId="8" borderId="14" xfId="2" applyFont="1" applyFill="1" applyBorder="1" applyAlignment="1">
      <alignment horizontal="left"/>
    </xf>
    <xf numFmtId="0" fontId="5" fillId="8" borderId="28" xfId="2" applyFont="1" applyFill="1" applyBorder="1"/>
    <xf numFmtId="0" fontId="1" fillId="0" borderId="9" xfId="2" applyFont="1" applyBorder="1" applyAlignment="1">
      <alignment horizontal="center"/>
    </xf>
    <xf numFmtId="0" fontId="1" fillId="0" borderId="7" xfId="2" applyFont="1" applyBorder="1" applyAlignment="1">
      <alignment horizontal="center"/>
    </xf>
    <xf numFmtId="0" fontId="1" fillId="0" borderId="7" xfId="2" applyFont="1" applyBorder="1" applyAlignment="1">
      <alignment horizontal="right"/>
    </xf>
    <xf numFmtId="0" fontId="1" fillId="0" borderId="7" xfId="2" applyFont="1" applyBorder="1" applyAlignment="1">
      <alignment horizontal="left"/>
    </xf>
    <xf numFmtId="0" fontId="30" fillId="8" borderId="7" xfId="2" applyFont="1" applyFill="1" applyBorder="1" applyAlignment="1">
      <alignment horizontal="left" vertical="center"/>
    </xf>
    <xf numFmtId="0" fontId="15" fillId="8" borderId="3" xfId="2" applyFont="1" applyFill="1" applyBorder="1"/>
    <xf numFmtId="0" fontId="29" fillId="9" borderId="15" xfId="2" applyFont="1" applyFill="1" applyBorder="1"/>
    <xf numFmtId="0" fontId="30" fillId="8" borderId="4" xfId="2" applyFont="1" applyFill="1" applyBorder="1" applyAlignment="1">
      <alignment horizontal="left" vertical="center"/>
    </xf>
    <xf numFmtId="0" fontId="1" fillId="0" borderId="5" xfId="2" applyFont="1" applyBorder="1" applyAlignment="1">
      <alignment horizontal="left"/>
    </xf>
    <xf numFmtId="0" fontId="30" fillId="8" borderId="23" xfId="2" applyFont="1" applyFill="1" applyBorder="1" applyAlignment="1">
      <alignment horizontal="left" vertical="center"/>
    </xf>
    <xf numFmtId="0" fontId="5" fillId="8" borderId="20" xfId="2" applyFont="1" applyFill="1" applyBorder="1" applyAlignment="1">
      <alignment wrapText="1"/>
    </xf>
    <xf numFmtId="0" fontId="1" fillId="0" borderId="10" xfId="2" applyFont="1" applyBorder="1" applyAlignment="1">
      <alignment horizontal="center"/>
    </xf>
    <xf numFmtId="0" fontId="1" fillId="0" borderId="4" xfId="2" applyFont="1" applyBorder="1"/>
    <xf numFmtId="0" fontId="30" fillId="8" borderId="8" xfId="2" applyFont="1" applyFill="1" applyBorder="1" applyAlignment="1">
      <alignment horizontal="left" vertical="center"/>
    </xf>
    <xf numFmtId="0" fontId="1" fillId="8" borderId="21" xfId="2" applyFont="1" applyFill="1" applyBorder="1"/>
    <xf numFmtId="0" fontId="30" fillId="8" borderId="5" xfId="2" applyFont="1" applyFill="1" applyBorder="1" applyAlignment="1">
      <alignment horizontal="left" vertical="center"/>
    </xf>
    <xf numFmtId="0" fontId="1" fillId="8" borderId="16" xfId="2" applyFont="1" applyFill="1" applyBorder="1"/>
    <xf numFmtId="0" fontId="30" fillId="8" borderId="24" xfId="2" applyFont="1" applyFill="1" applyBorder="1" applyAlignment="1">
      <alignment horizontal="left" vertical="center"/>
    </xf>
    <xf numFmtId="0" fontId="1" fillId="8" borderId="25" xfId="2" applyFont="1" applyFill="1" applyBorder="1"/>
    <xf numFmtId="0" fontId="1" fillId="8" borderId="26" xfId="2" applyFont="1" applyFill="1" applyBorder="1"/>
    <xf numFmtId="0" fontId="1" fillId="8" borderId="27" xfId="2" applyFont="1" applyFill="1" applyBorder="1"/>
    <xf numFmtId="0" fontId="1" fillId="0" borderId="7" xfId="2" applyFont="1" applyBorder="1"/>
    <xf numFmtId="0" fontId="5" fillId="8" borderId="20" xfId="2" applyFont="1" applyFill="1" applyBorder="1" applyAlignment="1">
      <alignment vertical="top" wrapText="1"/>
    </xf>
    <xf numFmtId="0" fontId="1" fillId="8" borderId="21" xfId="2" applyFont="1" applyFill="1" applyBorder="1" applyAlignment="1">
      <alignment vertical="top" wrapText="1"/>
    </xf>
    <xf numFmtId="0" fontId="29" fillId="8" borderId="21" xfId="2" applyFont="1" applyFill="1" applyBorder="1" applyAlignment="1">
      <alignment vertical="top" wrapText="1"/>
    </xf>
    <xf numFmtId="0" fontId="29" fillId="0" borderId="6" xfId="2" applyFont="1" applyBorder="1" applyAlignment="1">
      <alignment horizontal="center"/>
    </xf>
    <xf numFmtId="0" fontId="29" fillId="0" borderId="3" xfId="2" applyFont="1" applyBorder="1"/>
    <xf numFmtId="0" fontId="29" fillId="8" borderId="27" xfId="2" applyFont="1" applyFill="1" applyBorder="1"/>
    <xf numFmtId="0" fontId="30" fillId="8" borderId="28" xfId="2" applyFont="1" applyFill="1" applyBorder="1" applyAlignment="1">
      <alignment horizontal="left" vertical="center"/>
    </xf>
    <xf numFmtId="0" fontId="5" fillId="8" borderId="29" xfId="2" applyFont="1" applyFill="1" applyBorder="1" applyAlignment="1">
      <alignment wrapText="1"/>
    </xf>
    <xf numFmtId="0" fontId="15" fillId="8" borderId="3" xfId="2" applyFont="1" applyFill="1" applyBorder="1" applyAlignment="1">
      <alignment wrapText="1"/>
    </xf>
    <xf numFmtId="0" fontId="29" fillId="0" borderId="10" xfId="2" applyFont="1" applyBorder="1" applyAlignment="1">
      <alignment horizontal="center"/>
    </xf>
    <xf numFmtId="0" fontId="30" fillId="8" borderId="30" xfId="2" applyFont="1" applyFill="1" applyBorder="1" applyAlignment="1">
      <alignment horizontal="left" vertical="center"/>
    </xf>
    <xf numFmtId="0" fontId="1" fillId="8" borderId="34" xfId="2" applyFont="1" applyFill="1" applyBorder="1" applyAlignment="1">
      <alignment vertical="top" wrapText="1"/>
    </xf>
    <xf numFmtId="0" fontId="5" fillId="8" borderId="16" xfId="2" applyFont="1" applyFill="1" applyBorder="1" applyAlignment="1">
      <alignment vertical="top" wrapText="1"/>
    </xf>
    <xf numFmtId="0" fontId="30" fillId="8" borderId="25" xfId="2" applyFont="1" applyFill="1" applyBorder="1" applyAlignment="1">
      <alignment horizontal="left" vertical="center"/>
    </xf>
    <xf numFmtId="0" fontId="15" fillId="8" borderId="16" xfId="2" applyFont="1" applyFill="1" applyBorder="1" applyAlignment="1">
      <alignment vertical="top" wrapText="1"/>
    </xf>
    <xf numFmtId="0" fontId="29" fillId="0" borderId="4" xfId="2" applyFont="1" applyBorder="1"/>
    <xf numFmtId="0" fontId="1" fillId="8" borderId="31" xfId="2" applyFont="1" applyFill="1" applyBorder="1" applyAlignment="1">
      <alignment vertical="top" wrapText="1"/>
    </xf>
    <xf numFmtId="0" fontId="5" fillId="8" borderId="20" xfId="2" applyFont="1" applyFill="1" applyBorder="1" applyAlignment="1">
      <alignment horizontal="left"/>
    </xf>
    <xf numFmtId="0" fontId="1" fillId="9" borderId="10" xfId="2" applyFont="1" applyFill="1" applyBorder="1" applyAlignment="1">
      <alignment horizontal="center"/>
    </xf>
    <xf numFmtId="0" fontId="1" fillId="9" borderId="4" xfId="2" applyFont="1" applyFill="1" applyBorder="1" applyAlignment="1">
      <alignment horizontal="right"/>
    </xf>
    <xf numFmtId="0" fontId="1" fillId="9" borderId="4" xfId="2" applyFont="1" applyFill="1" applyBorder="1" applyAlignment="1">
      <alignment horizontal="left"/>
    </xf>
    <xf numFmtId="0" fontId="15" fillId="8" borderId="26" xfId="2" applyFont="1" applyFill="1" applyBorder="1"/>
    <xf numFmtId="0" fontId="29" fillId="0" borderId="3" xfId="2" applyFont="1" applyBorder="1" applyAlignment="1">
      <alignment horizontal="right"/>
    </xf>
    <xf numFmtId="0" fontId="8" fillId="0" borderId="0" xfId="2" applyFont="1"/>
    <xf numFmtId="0" fontId="1" fillId="8" borderId="20" xfId="2" applyFont="1" applyFill="1" applyBorder="1" applyAlignment="1">
      <alignment horizontal="left"/>
    </xf>
    <xf numFmtId="0" fontId="31" fillId="0" borderId="4" xfId="2" applyFont="1" applyBorder="1"/>
    <xf numFmtId="0" fontId="1" fillId="6" borderId="0" xfId="2" applyFont="1" applyFill="1" applyAlignment="1">
      <alignment horizontal="left" vertical="top" wrapText="1"/>
    </xf>
    <xf numFmtId="0" fontId="1" fillId="0" borderId="0" xfId="2" applyFont="1" applyAlignment="1">
      <alignment horizontal="right"/>
    </xf>
    <xf numFmtId="0" fontId="5" fillId="6" borderId="3" xfId="2" applyFont="1" applyFill="1" applyBorder="1" applyAlignment="1">
      <alignment horizontal="right" vertical="center"/>
    </xf>
    <xf numFmtId="0" fontId="1" fillId="7" borderId="15" xfId="2" applyFont="1" applyFill="1" applyBorder="1" applyAlignment="1">
      <alignment horizontal="right"/>
    </xf>
    <xf numFmtId="0" fontId="1" fillId="7" borderId="3" xfId="2" applyFont="1" applyFill="1" applyBorder="1" applyAlignment="1">
      <alignment horizontal="right"/>
    </xf>
    <xf numFmtId="0" fontId="1" fillId="0" borderId="8" xfId="2" applyFont="1" applyBorder="1" applyAlignment="1">
      <alignment horizontal="right"/>
    </xf>
    <xf numFmtId="0" fontId="1" fillId="0" borderId="4" xfId="2" applyFont="1" applyBorder="1" applyAlignment="1">
      <alignment horizontal="right"/>
    </xf>
    <xf numFmtId="9" fontId="1" fillId="7" borderId="15" xfId="3" applyFont="1" applyFill="1" applyBorder="1" applyAlignment="1">
      <alignment horizontal="right"/>
    </xf>
    <xf numFmtId="0" fontId="8" fillId="0" borderId="3" xfId="2" applyFont="1" applyBorder="1" applyAlignment="1">
      <alignment horizontal="right"/>
    </xf>
    <xf numFmtId="1" fontId="1" fillId="9" borderId="3" xfId="2" applyNumberFormat="1" applyFont="1" applyFill="1" applyBorder="1" applyAlignment="1">
      <alignment horizontal="right"/>
    </xf>
    <xf numFmtId="1" fontId="1" fillId="0" borderId="3" xfId="2" applyNumberFormat="1" applyFont="1" applyBorder="1" applyAlignment="1">
      <alignment horizontal="right"/>
    </xf>
    <xf numFmtId="9" fontId="1" fillId="0" borderId="3" xfId="3" applyFont="1" applyBorder="1" applyAlignment="1">
      <alignment horizontal="right"/>
    </xf>
    <xf numFmtId="9" fontId="1" fillId="0" borderId="4" xfId="2" applyNumberFormat="1" applyFont="1" applyBorder="1" applyAlignment="1">
      <alignment horizontal="right"/>
    </xf>
    <xf numFmtId="9" fontId="1" fillId="0" borderId="3" xfId="2" applyNumberFormat="1" applyFont="1" applyBorder="1" applyAlignment="1">
      <alignment horizontal="right"/>
    </xf>
    <xf numFmtId="9" fontId="1" fillId="0" borderId="4" xfId="3" applyFont="1" applyBorder="1" applyAlignment="1">
      <alignment horizontal="right"/>
    </xf>
    <xf numFmtId="164" fontId="1" fillId="0" borderId="4" xfId="2" applyNumberFormat="1" applyFont="1" applyBorder="1" applyAlignment="1">
      <alignment horizontal="right"/>
    </xf>
    <xf numFmtId="9" fontId="8" fillId="0" borderId="4" xfId="2" applyNumberFormat="1" applyFont="1" applyBorder="1" applyAlignment="1">
      <alignment horizontal="right"/>
    </xf>
    <xf numFmtId="9" fontId="1" fillId="9" borderId="4" xfId="2" applyNumberFormat="1" applyFont="1" applyFill="1" applyBorder="1" applyAlignment="1">
      <alignment horizontal="right"/>
    </xf>
    <xf numFmtId="9" fontId="29" fillId="0" borderId="3" xfId="2" applyNumberFormat="1" applyFont="1" applyBorder="1" applyAlignment="1">
      <alignment horizontal="right"/>
    </xf>
    <xf numFmtId="9" fontId="1" fillId="0" borderId="7" xfId="2" applyNumberFormat="1" applyFont="1" applyBorder="1" applyAlignment="1">
      <alignment horizontal="right"/>
    </xf>
    <xf numFmtId="1" fontId="1" fillId="7" borderId="15" xfId="2" applyNumberFormat="1" applyFont="1" applyFill="1" applyBorder="1" applyAlignment="1">
      <alignment horizontal="right"/>
    </xf>
    <xf numFmtId="1" fontId="1" fillId="7" borderId="3" xfId="2" applyNumberFormat="1" applyFont="1" applyFill="1" applyBorder="1" applyAlignment="1">
      <alignment horizontal="right"/>
    </xf>
    <xf numFmtId="9" fontId="1" fillId="7" borderId="3" xfId="3" applyFont="1" applyFill="1" applyBorder="1" applyAlignment="1">
      <alignment horizontal="right"/>
    </xf>
    <xf numFmtId="1" fontId="1" fillId="0" borderId="7" xfId="2" applyNumberFormat="1" applyFont="1" applyBorder="1" applyAlignment="1">
      <alignment horizontal="right"/>
    </xf>
    <xf numFmtId="1" fontId="1" fillId="0" borderId="4" xfId="2" applyNumberFormat="1" applyFont="1" applyBorder="1" applyAlignment="1">
      <alignment horizontal="right"/>
    </xf>
  </cellXfs>
  <cellStyles count="4">
    <cellStyle name="Hyperlink" xfId="1" builtinId="8"/>
    <cellStyle name="Normaallaad 2" xfId="2" xr:uid="{03189D04-86EE-4935-A745-53685AAA3F8F}"/>
    <cellStyle name="Normal" xfId="0" builtinId="0"/>
    <cellStyle name="Percent" xfId="3" builtinId="5"/>
  </cellStyles>
  <dxfs count="6">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workbookViewId="0"/>
  </sheetViews>
  <sheetFormatPr defaultRowHeight="14.4" x14ac:dyDescent="0.3"/>
  <cols>
    <col min="1" max="1" width="89.6640625" bestFit="1" customWidth="1"/>
    <col min="2" max="2" width="59.109375" customWidth="1"/>
  </cols>
  <sheetData>
    <row r="1" spans="1:2" ht="40.5" customHeight="1" x14ac:dyDescent="0.3">
      <c r="A1" s="37" t="s">
        <v>0</v>
      </c>
      <c r="B1" s="38"/>
    </row>
    <row r="2" spans="1:2" x14ac:dyDescent="0.3">
      <c r="A2" s="41" t="s">
        <v>1</v>
      </c>
      <c r="B2" s="41" t="s">
        <v>2</v>
      </c>
    </row>
    <row r="3" spans="1:2" ht="16.5" customHeight="1" x14ac:dyDescent="0.3">
      <c r="A3" s="42" t="s">
        <v>3</v>
      </c>
      <c r="B3" s="8"/>
    </row>
    <row r="4" spans="1:2" ht="16.5" customHeight="1" x14ac:dyDescent="0.3">
      <c r="A4" s="42" t="s">
        <v>4</v>
      </c>
      <c r="B4" s="8"/>
    </row>
    <row r="5" spans="1:2" ht="16.5" customHeight="1" x14ac:dyDescent="0.3">
      <c r="A5" s="42" t="s">
        <v>5</v>
      </c>
      <c r="B5" s="8"/>
    </row>
    <row r="6" spans="1:2" ht="16.5" customHeight="1" x14ac:dyDescent="0.3">
      <c r="A6" s="42" t="s">
        <v>6</v>
      </c>
      <c r="B6" s="8"/>
    </row>
    <row r="7" spans="1:2" ht="16.5" customHeight="1" x14ac:dyDescent="0.3">
      <c r="A7" s="42" t="s">
        <v>7</v>
      </c>
      <c r="B7" s="8"/>
    </row>
    <row r="8" spans="1:2" x14ac:dyDescent="0.3">
      <c r="A8" s="43" t="s">
        <v>8</v>
      </c>
      <c r="B8" s="8"/>
    </row>
    <row r="9" spans="1:2" x14ac:dyDescent="0.3">
      <c r="A9" s="42" t="s">
        <v>9</v>
      </c>
      <c r="B9" s="8"/>
    </row>
    <row r="10" spans="1:2" x14ac:dyDescent="0.3">
      <c r="A10" s="42" t="s">
        <v>10</v>
      </c>
      <c r="B10" s="8"/>
    </row>
    <row r="11" spans="1:2" x14ac:dyDescent="0.3">
      <c r="A11" s="42" t="s">
        <v>11</v>
      </c>
      <c r="B11" s="8"/>
    </row>
    <row r="12" spans="1:2" x14ac:dyDescent="0.3">
      <c r="A12" s="42" t="s">
        <v>12</v>
      </c>
      <c r="B12" s="8"/>
    </row>
    <row r="13" spans="1:2" ht="28.8" x14ac:dyDescent="0.3">
      <c r="A13" s="42" t="s">
        <v>13</v>
      </c>
      <c r="B13" s="36" t="s">
        <v>759</v>
      </c>
    </row>
    <row r="14" spans="1:2" x14ac:dyDescent="0.3">
      <c r="A14" s="39"/>
      <c r="B14" s="40"/>
    </row>
    <row r="15" spans="1:2" x14ac:dyDescent="0.3">
      <c r="A15" s="39"/>
      <c r="B15" s="40"/>
    </row>
    <row r="29" spans="1:2" x14ac:dyDescent="0.3">
      <c r="A29" s="34"/>
      <c r="B29" s="35"/>
    </row>
    <row r="30" spans="1:2" x14ac:dyDescent="0.3">
      <c r="A30" s="35"/>
      <c r="B30" s="35"/>
    </row>
  </sheetData>
  <hyperlinks>
    <hyperlink ref="A8" location="'Elanikkonna kaitse'!A1" display="Elanikkonna kaitse ja riskide maandamine, s.h. tervis, sotsiaalhoolekanne ja päästevõimekus" xr:uid="{00000000-0004-0000-0000-000000000000}"/>
    <hyperlink ref="A3" location="'Maakasutus ja ...'!A1" display="Maakasutus ja planeerimine" xr:uid="{00000000-0004-0000-0000-000001000000}"/>
    <hyperlink ref="A4" location="Looduskeskond!A1" display="Looduskeskkond" xr:uid="{00000000-0004-0000-0000-000002000000}"/>
    <hyperlink ref="A9" location="Majandus!A1" display="Majandus s.h keskkonnahoidlikud riigihanked  ja ringmajandus" xr:uid="{00000000-0004-0000-0000-000003000000}"/>
    <hyperlink ref="A11" location="Biomajandus!A1" display="Biomajandus" xr:uid="{00000000-0004-0000-0000-000004000000}"/>
    <hyperlink ref="A12" location="'Kogukond, ...'!A1" display="Kogukond, teadlikkus ja koostöö" xr:uid="{00000000-0004-0000-0000-000005000000}"/>
    <hyperlink ref="A6" location="'Taristu ja ehitised'!A1" display="Taristu ja ehitised" xr:uid="{00000000-0004-0000-0000-000006000000}"/>
    <hyperlink ref="A5" location="'Energeetika ja...'!A1" display="Energeetika ja varustuskindlus" xr:uid="{00000000-0004-0000-0000-000007000000}"/>
    <hyperlink ref="A13" location="'Täpsem energeetika seirekava'!A1" display="Täpsem energeetika seirekava" xr:uid="{1A50616F-0297-44C5-B56C-C139DC099B8C}"/>
    <hyperlink ref="A10" location="'Ringmajandus ja veemajandus'!A1" display="Ringmajandus, jäätmed ja veemajandus" xr:uid="{151ABAAB-AF7A-432F-A6D7-7A23039B6D7B}"/>
    <hyperlink ref="A7" location="Liikuvus!A1" display="Liikuvus" xr:uid="{B85B68EB-58F4-4135-98D5-9B7DC6745B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CCBF-7457-4216-8DF6-7558874FE592}">
  <sheetPr>
    <tabColor theme="0" tint="-4.9989318521683403E-2"/>
  </sheetPr>
  <dimension ref="A1:O48"/>
  <sheetViews>
    <sheetView zoomScaleNormal="100" workbookViewId="0">
      <pane xSplit="1" ySplit="3" topLeftCell="B4" activePane="bottomRight" state="frozen"/>
      <selection pane="topRight" activeCell="B1" sqref="B1"/>
      <selection pane="bottomLeft" activeCell="A4" sqref="A4"/>
      <selection pane="bottomRight" activeCell="D10" sqref="D10:D13"/>
    </sheetView>
  </sheetViews>
  <sheetFormatPr defaultColWidth="8.77734375" defaultRowHeight="14.4" x14ac:dyDescent="0.3"/>
  <cols>
    <col min="1" max="1" width="50.5546875" style="1" customWidth="1"/>
    <col min="2" max="3" width="11.77734375" style="1" customWidth="1"/>
    <col min="4" max="4" width="49.77734375" style="1" customWidth="1"/>
    <col min="5" max="5" width="24.77734375" style="1" customWidth="1"/>
    <col min="6" max="6" width="51.21875" style="1" customWidth="1"/>
    <col min="7" max="7" width="60.77734375" style="64" customWidth="1"/>
    <col min="8" max="8" width="26.77734375" style="1" customWidth="1"/>
    <col min="9" max="9" width="33.21875" style="1" customWidth="1"/>
    <col min="10" max="10" width="26.77734375" style="1" customWidth="1"/>
    <col min="11" max="11" width="28.21875" style="1" customWidth="1"/>
    <col min="12" max="12" width="19.44140625" style="1" customWidth="1"/>
    <col min="13" max="13" width="16" style="1" customWidth="1"/>
    <col min="14" max="14" width="22.77734375" style="1" customWidth="1"/>
    <col min="15" max="15" width="12.21875" style="1" customWidth="1"/>
    <col min="16" max="16384" width="8.77734375" style="1"/>
  </cols>
  <sheetData>
    <row r="1" spans="1:15" x14ac:dyDescent="0.3">
      <c r="A1" s="10" t="s">
        <v>14</v>
      </c>
    </row>
    <row r="2" spans="1:15" ht="32.549999999999997" customHeight="1" x14ac:dyDescent="0.3">
      <c r="A2" s="179" t="s">
        <v>60</v>
      </c>
      <c r="B2" s="180"/>
      <c r="C2" s="180"/>
      <c r="D2" s="180"/>
      <c r="E2" s="180"/>
      <c r="F2" s="180"/>
      <c r="G2" s="180"/>
      <c r="H2" s="180"/>
      <c r="I2" s="180"/>
      <c r="J2" s="180"/>
      <c r="K2" s="181"/>
      <c r="L2" s="50"/>
      <c r="M2" s="50"/>
      <c r="N2" s="50"/>
      <c r="O2" s="50"/>
    </row>
    <row r="3" spans="1:15" s="108" customFormat="1" ht="28.8" x14ac:dyDescent="0.3">
      <c r="A3" s="28" t="s">
        <v>15</v>
      </c>
      <c r="B3" s="28" t="s">
        <v>49</v>
      </c>
      <c r="C3" s="28" t="s">
        <v>50</v>
      </c>
      <c r="D3" s="28" t="s">
        <v>19</v>
      </c>
      <c r="E3" s="28" t="s">
        <v>20</v>
      </c>
      <c r="F3" s="28" t="s">
        <v>18</v>
      </c>
      <c r="G3" s="97" t="s">
        <v>51</v>
      </c>
      <c r="H3" s="28" t="s">
        <v>22</v>
      </c>
      <c r="I3" s="28" t="s">
        <v>23</v>
      </c>
      <c r="J3" s="25" t="s">
        <v>24</v>
      </c>
      <c r="K3" s="48" t="s">
        <v>25</v>
      </c>
      <c r="L3" s="51"/>
      <c r="M3" s="51"/>
      <c r="N3" s="51"/>
      <c r="O3" s="51"/>
    </row>
    <row r="4" spans="1:15" ht="72.75" customHeight="1" x14ac:dyDescent="0.3">
      <c r="A4" s="21" t="s">
        <v>56</v>
      </c>
      <c r="B4" s="77"/>
      <c r="C4" s="77" t="s">
        <v>393</v>
      </c>
      <c r="D4" s="12"/>
      <c r="E4" s="12"/>
      <c r="F4" s="12" t="s">
        <v>409</v>
      </c>
      <c r="G4" s="79"/>
      <c r="H4" s="12"/>
      <c r="I4" s="12"/>
      <c r="J4" s="12"/>
      <c r="K4" s="6"/>
      <c r="L4" s="18"/>
      <c r="M4" s="18"/>
      <c r="N4" s="18"/>
      <c r="O4" s="18"/>
    </row>
    <row r="5" spans="1:15" ht="28.8" x14ac:dyDescent="0.3">
      <c r="A5" s="21" t="s">
        <v>57</v>
      </c>
      <c r="B5" s="77"/>
      <c r="C5" s="77" t="s">
        <v>393</v>
      </c>
      <c r="D5" s="81"/>
      <c r="E5" s="12"/>
      <c r="F5" s="79" t="s">
        <v>410</v>
      </c>
      <c r="G5" s="91"/>
      <c r="H5" s="12"/>
      <c r="I5" s="12"/>
      <c r="J5" s="12"/>
      <c r="K5" s="7"/>
    </row>
    <row r="6" spans="1:15" ht="68.25" customHeight="1" x14ac:dyDescent="0.3">
      <c r="A6" s="176" t="s">
        <v>58</v>
      </c>
      <c r="B6" s="136" t="s">
        <v>27</v>
      </c>
      <c r="C6" s="136"/>
      <c r="D6" s="127" t="s">
        <v>411</v>
      </c>
      <c r="E6" s="120"/>
      <c r="F6" s="147"/>
      <c r="G6" s="60" t="s">
        <v>710</v>
      </c>
      <c r="H6" s="79" t="s">
        <v>276</v>
      </c>
      <c r="I6" s="79" t="s">
        <v>412</v>
      </c>
      <c r="J6" s="79" t="s">
        <v>413</v>
      </c>
      <c r="K6" s="6"/>
      <c r="L6" s="18"/>
    </row>
    <row r="7" spans="1:15" ht="48.75" customHeight="1" x14ac:dyDescent="0.3">
      <c r="A7" s="182"/>
      <c r="B7" s="137"/>
      <c r="C7" s="137"/>
      <c r="D7" s="128"/>
      <c r="E7" s="121"/>
      <c r="F7" s="157"/>
      <c r="G7" s="60" t="s">
        <v>414</v>
      </c>
      <c r="H7" s="88" t="s">
        <v>276</v>
      </c>
      <c r="I7" s="7" t="s">
        <v>415</v>
      </c>
      <c r="J7" s="79" t="s">
        <v>416</v>
      </c>
      <c r="K7" s="6"/>
      <c r="L7" s="18"/>
    </row>
    <row r="8" spans="1:15" ht="43.2" x14ac:dyDescent="0.3">
      <c r="A8" s="182"/>
      <c r="B8" s="137"/>
      <c r="C8" s="137"/>
      <c r="D8" s="128"/>
      <c r="E8" s="121"/>
      <c r="F8" s="157"/>
      <c r="G8" s="60" t="s">
        <v>417</v>
      </c>
      <c r="H8" s="88">
        <v>2035</v>
      </c>
      <c r="I8" s="7" t="s">
        <v>418</v>
      </c>
      <c r="J8" s="79" t="s">
        <v>277</v>
      </c>
      <c r="K8" s="6"/>
      <c r="L8" s="18"/>
    </row>
    <row r="9" spans="1:15" ht="80.25" customHeight="1" x14ac:dyDescent="0.3">
      <c r="A9" s="183"/>
      <c r="B9" s="138"/>
      <c r="C9" s="138"/>
      <c r="D9" s="131"/>
      <c r="E9" s="122"/>
      <c r="F9" s="148"/>
      <c r="G9" s="60" t="s">
        <v>419</v>
      </c>
      <c r="H9" s="88" t="s">
        <v>276</v>
      </c>
      <c r="I9" s="79" t="s">
        <v>420</v>
      </c>
      <c r="J9" s="79" t="s">
        <v>277</v>
      </c>
      <c r="K9" s="6"/>
      <c r="L9" s="18"/>
    </row>
    <row r="10" spans="1:15" ht="39.75" customHeight="1" x14ac:dyDescent="0.3">
      <c r="A10" s="176" t="s">
        <v>59</v>
      </c>
      <c r="B10" s="136" t="s">
        <v>27</v>
      </c>
      <c r="C10" s="184"/>
      <c r="D10" s="120" t="s">
        <v>421</v>
      </c>
      <c r="E10" s="120" t="s">
        <v>422</v>
      </c>
      <c r="F10" s="147"/>
      <c r="G10" s="61" t="s">
        <v>354</v>
      </c>
      <c r="H10" s="83">
        <v>2030</v>
      </c>
      <c r="I10" s="84" t="s">
        <v>355</v>
      </c>
      <c r="J10" s="84" t="s">
        <v>423</v>
      </c>
      <c r="K10" s="6"/>
      <c r="L10" s="18"/>
    </row>
    <row r="11" spans="1:15" ht="28.5" customHeight="1" x14ac:dyDescent="0.3">
      <c r="A11" s="182"/>
      <c r="B11" s="137"/>
      <c r="C11" s="185"/>
      <c r="D11" s="121"/>
      <c r="E11" s="121"/>
      <c r="F11" s="157"/>
      <c r="G11" s="61" t="s">
        <v>424</v>
      </c>
      <c r="H11" s="83" t="s">
        <v>318</v>
      </c>
      <c r="I11" s="84"/>
      <c r="J11" s="84" t="s">
        <v>423</v>
      </c>
      <c r="K11" s="6"/>
      <c r="L11" s="18"/>
    </row>
    <row r="12" spans="1:15" ht="75" customHeight="1" x14ac:dyDescent="0.3">
      <c r="A12" s="182"/>
      <c r="B12" s="137"/>
      <c r="C12" s="185"/>
      <c r="D12" s="121"/>
      <c r="E12" s="121"/>
      <c r="F12" s="157"/>
      <c r="G12" s="60" t="s">
        <v>425</v>
      </c>
      <c r="H12" s="79">
        <v>2035</v>
      </c>
      <c r="I12" s="60" t="s">
        <v>426</v>
      </c>
      <c r="J12" s="79" t="s">
        <v>277</v>
      </c>
      <c r="K12" s="6"/>
    </row>
    <row r="13" spans="1:15" ht="28.8" x14ac:dyDescent="0.3">
      <c r="A13" s="183"/>
      <c r="B13" s="138"/>
      <c r="C13" s="186"/>
      <c r="D13" s="122"/>
      <c r="E13" s="122"/>
      <c r="F13" s="148"/>
      <c r="G13" s="60" t="s">
        <v>427</v>
      </c>
      <c r="H13" s="79">
        <v>2035</v>
      </c>
      <c r="I13" s="79" t="s">
        <v>428</v>
      </c>
      <c r="J13" s="79" t="s">
        <v>277</v>
      </c>
      <c r="K13" s="6"/>
    </row>
    <row r="14" spans="1:15" x14ac:dyDescent="0.3">
      <c r="A14" s="94" t="s">
        <v>32</v>
      </c>
      <c r="B14" s="12"/>
      <c r="C14" s="12"/>
      <c r="D14" s="12"/>
      <c r="E14" s="12"/>
      <c r="F14" s="12"/>
      <c r="G14" s="109"/>
      <c r="H14" s="5"/>
      <c r="I14" s="5"/>
      <c r="J14" s="12"/>
      <c r="K14" s="5"/>
    </row>
    <row r="15" spans="1:15" x14ac:dyDescent="0.3">
      <c r="J15" s="73"/>
    </row>
    <row r="16" spans="1:15" x14ac:dyDescent="0.3">
      <c r="J16" s="73"/>
    </row>
    <row r="17" spans="10:10" x14ac:dyDescent="0.3">
      <c r="J17" s="73"/>
    </row>
    <row r="18" spans="10:10" x14ac:dyDescent="0.3">
      <c r="J18" s="73"/>
    </row>
    <row r="19" spans="10:10" x14ac:dyDescent="0.3">
      <c r="J19" s="73"/>
    </row>
    <row r="20" spans="10:10" x14ac:dyDescent="0.3">
      <c r="J20" s="73"/>
    </row>
    <row r="21" spans="10:10" x14ac:dyDescent="0.3">
      <c r="J21" s="73"/>
    </row>
    <row r="22" spans="10:10" x14ac:dyDescent="0.3">
      <c r="J22" s="73"/>
    </row>
    <row r="23" spans="10:10" x14ac:dyDescent="0.3">
      <c r="J23" s="73"/>
    </row>
    <row r="24" spans="10:10" x14ac:dyDescent="0.3">
      <c r="J24" s="73"/>
    </row>
    <row r="25" spans="10:10" x14ac:dyDescent="0.3">
      <c r="J25" s="73"/>
    </row>
    <row r="26" spans="10:10" x14ac:dyDescent="0.3">
      <c r="J26" s="73"/>
    </row>
    <row r="27" spans="10:10" x14ac:dyDescent="0.3">
      <c r="J27" s="73"/>
    </row>
    <row r="28" spans="10:10" x14ac:dyDescent="0.3">
      <c r="J28" s="73"/>
    </row>
    <row r="29" spans="10:10" x14ac:dyDescent="0.3">
      <c r="J29" s="73"/>
    </row>
    <row r="30" spans="10:10" x14ac:dyDescent="0.3">
      <c r="J30" s="73"/>
    </row>
    <row r="31" spans="10:10" x14ac:dyDescent="0.3">
      <c r="J31" s="73"/>
    </row>
    <row r="32" spans="10:10" x14ac:dyDescent="0.3">
      <c r="J32" s="73"/>
    </row>
    <row r="33" spans="10:10" x14ac:dyDescent="0.3">
      <c r="J33" s="73"/>
    </row>
    <row r="34" spans="10:10" x14ac:dyDescent="0.3">
      <c r="J34" s="73"/>
    </row>
    <row r="35" spans="10:10" x14ac:dyDescent="0.3">
      <c r="J35" s="73"/>
    </row>
    <row r="36" spans="10:10" x14ac:dyDescent="0.3">
      <c r="J36" s="73"/>
    </row>
    <row r="37" spans="10:10" x14ac:dyDescent="0.3">
      <c r="J37" s="73"/>
    </row>
    <row r="38" spans="10:10" x14ac:dyDescent="0.3">
      <c r="J38" s="73"/>
    </row>
    <row r="39" spans="10:10" x14ac:dyDescent="0.3">
      <c r="J39" s="73"/>
    </row>
    <row r="40" spans="10:10" x14ac:dyDescent="0.3">
      <c r="J40" s="73"/>
    </row>
    <row r="41" spans="10:10" x14ac:dyDescent="0.3">
      <c r="J41" s="73"/>
    </row>
    <row r="42" spans="10:10" x14ac:dyDescent="0.3">
      <c r="J42" s="73"/>
    </row>
    <row r="43" spans="10:10" x14ac:dyDescent="0.3">
      <c r="J43" s="73"/>
    </row>
    <row r="44" spans="10:10" x14ac:dyDescent="0.3">
      <c r="J44" s="73"/>
    </row>
    <row r="45" spans="10:10" x14ac:dyDescent="0.3">
      <c r="J45" s="73"/>
    </row>
    <row r="46" spans="10:10" x14ac:dyDescent="0.3">
      <c r="J46" s="73"/>
    </row>
    <row r="47" spans="10:10" x14ac:dyDescent="0.3">
      <c r="J47" s="73"/>
    </row>
    <row r="48" spans="10:10" x14ac:dyDescent="0.3">
      <c r="J48" s="73"/>
    </row>
  </sheetData>
  <mergeCells count="13">
    <mergeCell ref="F10:F13"/>
    <mergeCell ref="A2:K2"/>
    <mergeCell ref="A6:A9"/>
    <mergeCell ref="B6:B9"/>
    <mergeCell ref="C6:C9"/>
    <mergeCell ref="D6:D9"/>
    <mergeCell ref="E6:E9"/>
    <mergeCell ref="F6:F9"/>
    <mergeCell ref="A10:A13"/>
    <mergeCell ref="B10:B13"/>
    <mergeCell ref="C10:C13"/>
    <mergeCell ref="D10:D13"/>
    <mergeCell ref="E10:E13"/>
  </mergeCells>
  <conditionalFormatting sqref="B4:C7 B10:B11 B14:C14">
    <cfRule type="containsText" dxfId="1" priority="1" operator="containsText" text="Ei kohaldu">
      <formula>NOT(ISERROR(SEARCH("Ei kohaldu",B4)))</formula>
    </cfRule>
    <cfRule type="containsText" dxfId="0" priority="2" operator="containsText" text="Kohaldub">
      <formula>NOT(ISERROR(SEARCH("Kohaldub",B4)))</formula>
    </cfRule>
  </conditionalFormatting>
  <hyperlinks>
    <hyperlink ref="A1" location="Sisujuht!A1" display="Algusesse" xr:uid="{4F26603F-8E66-4A8B-ACA5-2C36C806A2E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4FB9-B750-4E84-8F31-F11A7D1D0857}">
  <sheetPr>
    <tabColor theme="0" tint="-4.9989318521683403E-2"/>
  </sheetPr>
  <dimension ref="A1:Q54"/>
  <sheetViews>
    <sheetView zoomScaleNormal="100" workbookViewId="0">
      <pane xSplit="1" ySplit="3" topLeftCell="B4" activePane="bottomRight" state="frozen"/>
      <selection pane="topRight" activeCell="B1" sqref="B1"/>
      <selection pane="bottomLeft" activeCell="A4" sqref="A4"/>
      <selection pane="bottomRight" activeCell="D15" sqref="D15:D16"/>
    </sheetView>
  </sheetViews>
  <sheetFormatPr defaultRowHeight="14.4" x14ac:dyDescent="0.3"/>
  <cols>
    <col min="1" max="1" width="50.5546875" customWidth="1"/>
    <col min="4" max="5" width="49.77734375" customWidth="1"/>
    <col min="6" max="6" width="38.44140625" customWidth="1"/>
    <col min="7" max="7" width="55.21875" style="96" customWidth="1"/>
    <col min="8" max="8" width="23.77734375" style="115" customWidth="1"/>
    <col min="9" max="9" width="26.77734375" customWidth="1"/>
    <col min="10" max="10" width="24.21875" customWidth="1"/>
    <col min="11" max="11" width="33.6640625" customWidth="1"/>
    <col min="12" max="12" width="27" customWidth="1"/>
    <col min="13" max="13" width="28.21875" customWidth="1"/>
    <col min="14" max="14" width="21" customWidth="1"/>
    <col min="15" max="15" width="16.5546875" customWidth="1"/>
    <col min="16" max="17" width="15.5546875" customWidth="1"/>
  </cols>
  <sheetData>
    <row r="1" spans="1:17" x14ac:dyDescent="0.3">
      <c r="A1" s="4" t="s">
        <v>14</v>
      </c>
    </row>
    <row r="2" spans="1:17" ht="27.75" customHeight="1" x14ac:dyDescent="0.3">
      <c r="A2" s="179" t="s">
        <v>12</v>
      </c>
      <c r="B2" s="180"/>
      <c r="C2" s="180"/>
      <c r="D2" s="180"/>
      <c r="E2" s="180"/>
      <c r="F2" s="180"/>
      <c r="G2" s="180"/>
      <c r="H2" s="180"/>
      <c r="I2" s="180"/>
      <c r="J2" s="180"/>
      <c r="K2" s="193"/>
      <c r="L2" s="30"/>
      <c r="M2" s="30"/>
      <c r="N2" s="30"/>
      <c r="O2" s="30"/>
      <c r="P2" s="30"/>
      <c r="Q2" s="30"/>
    </row>
    <row r="3" spans="1:17" s="57" customFormat="1" x14ac:dyDescent="0.3">
      <c r="A3" s="52" t="s">
        <v>15</v>
      </c>
      <c r="B3" s="53" t="s">
        <v>49</v>
      </c>
      <c r="C3" s="53" t="s">
        <v>50</v>
      </c>
      <c r="D3" s="52" t="s">
        <v>19</v>
      </c>
      <c r="E3" s="52" t="s">
        <v>20</v>
      </c>
      <c r="F3" s="52" t="s">
        <v>18</v>
      </c>
      <c r="G3" s="110" t="s">
        <v>51</v>
      </c>
      <c r="H3" s="112" t="s">
        <v>22</v>
      </c>
      <c r="I3" s="52" t="s">
        <v>23</v>
      </c>
      <c r="J3" s="54" t="s">
        <v>24</v>
      </c>
      <c r="K3" s="55" t="s">
        <v>25</v>
      </c>
      <c r="L3" s="56"/>
      <c r="M3" s="56"/>
      <c r="N3" s="56"/>
      <c r="O3" s="56"/>
      <c r="P3" s="56"/>
      <c r="Q3" s="56"/>
    </row>
    <row r="4" spans="1:17" ht="45" customHeight="1" x14ac:dyDescent="0.3">
      <c r="A4" s="176" t="s">
        <v>61</v>
      </c>
      <c r="B4" s="136" t="s">
        <v>27</v>
      </c>
      <c r="C4" s="136"/>
      <c r="D4" s="127" t="s">
        <v>429</v>
      </c>
      <c r="E4" s="120"/>
      <c r="F4" s="187"/>
      <c r="G4" s="87" t="s">
        <v>430</v>
      </c>
      <c r="H4" s="116">
        <v>2030</v>
      </c>
      <c r="I4" s="84" t="s">
        <v>283</v>
      </c>
      <c r="J4" s="84" t="s">
        <v>277</v>
      </c>
      <c r="K4" s="78"/>
      <c r="L4" s="18"/>
      <c r="M4" s="44"/>
    </row>
    <row r="5" spans="1:17" ht="45" customHeight="1" x14ac:dyDescent="0.3">
      <c r="A5" s="182"/>
      <c r="B5" s="137"/>
      <c r="C5" s="137"/>
      <c r="D5" s="128"/>
      <c r="E5" s="121"/>
      <c r="F5" s="188"/>
      <c r="G5" s="60" t="s">
        <v>209</v>
      </c>
      <c r="H5" s="116" t="s">
        <v>276</v>
      </c>
      <c r="I5" s="84" t="s">
        <v>284</v>
      </c>
      <c r="J5" s="84" t="s">
        <v>277</v>
      </c>
      <c r="K5" s="78"/>
      <c r="L5" s="18"/>
      <c r="M5" s="44"/>
    </row>
    <row r="6" spans="1:17" ht="43.2" x14ac:dyDescent="0.3">
      <c r="A6" s="183"/>
      <c r="B6" s="138"/>
      <c r="C6" s="138"/>
      <c r="D6" s="131"/>
      <c r="E6" s="122"/>
      <c r="F6" s="189"/>
      <c r="G6" s="60" t="s">
        <v>212</v>
      </c>
      <c r="H6" s="116" t="s">
        <v>276</v>
      </c>
      <c r="I6" s="84" t="s">
        <v>431</v>
      </c>
      <c r="J6" s="84" t="s">
        <v>277</v>
      </c>
      <c r="K6" s="78"/>
      <c r="L6" s="18"/>
      <c r="M6" s="44"/>
    </row>
    <row r="7" spans="1:17" ht="86.4" x14ac:dyDescent="0.3">
      <c r="A7" s="176" t="s">
        <v>62</v>
      </c>
      <c r="B7" s="136" t="s">
        <v>27</v>
      </c>
      <c r="C7" s="136"/>
      <c r="D7" s="194" t="s">
        <v>711</v>
      </c>
      <c r="E7" s="195"/>
      <c r="F7" s="187"/>
      <c r="G7" s="60" t="s">
        <v>388</v>
      </c>
      <c r="H7" s="117">
        <v>2035</v>
      </c>
      <c r="I7" s="71" t="s">
        <v>389</v>
      </c>
      <c r="J7" s="12" t="s">
        <v>387</v>
      </c>
      <c r="K7" s="78"/>
      <c r="L7" s="18"/>
      <c r="M7" s="44"/>
    </row>
    <row r="8" spans="1:17" ht="43.2" x14ac:dyDescent="0.3">
      <c r="A8" s="182"/>
      <c r="B8" s="137"/>
      <c r="C8" s="137"/>
      <c r="D8" s="128"/>
      <c r="E8" s="175"/>
      <c r="F8" s="188"/>
      <c r="G8" s="60" t="s">
        <v>432</v>
      </c>
      <c r="H8" s="116" t="s">
        <v>276</v>
      </c>
      <c r="I8" s="7" t="s">
        <v>433</v>
      </c>
      <c r="J8" s="79" t="s">
        <v>277</v>
      </c>
      <c r="K8" s="78"/>
      <c r="L8" s="18"/>
      <c r="M8" s="44"/>
    </row>
    <row r="9" spans="1:17" ht="43.5" customHeight="1" x14ac:dyDescent="0.3">
      <c r="A9" s="183"/>
      <c r="B9" s="138"/>
      <c r="C9" s="138"/>
      <c r="D9" s="131"/>
      <c r="E9" s="177"/>
      <c r="F9" s="189"/>
      <c r="G9" s="60" t="s">
        <v>434</v>
      </c>
      <c r="H9" s="116" t="s">
        <v>276</v>
      </c>
      <c r="I9" s="7" t="s">
        <v>435</v>
      </c>
      <c r="J9" s="79" t="s">
        <v>436</v>
      </c>
      <c r="K9" s="78"/>
      <c r="L9" s="18"/>
    </row>
    <row r="10" spans="1:17" ht="72" x14ac:dyDescent="0.3">
      <c r="A10" s="176" t="s">
        <v>63</v>
      </c>
      <c r="B10" s="136" t="s">
        <v>27</v>
      </c>
      <c r="C10" s="136"/>
      <c r="D10" s="190" t="s">
        <v>437</v>
      </c>
      <c r="E10" s="120"/>
      <c r="F10" s="147"/>
      <c r="G10" s="60" t="s">
        <v>438</v>
      </c>
      <c r="H10" s="117" t="s">
        <v>276</v>
      </c>
      <c r="I10" s="79" t="s">
        <v>439</v>
      </c>
      <c r="J10" s="79" t="s">
        <v>440</v>
      </c>
      <c r="K10" s="78"/>
      <c r="L10" s="18"/>
    </row>
    <row r="11" spans="1:17" ht="57.6" x14ac:dyDescent="0.3">
      <c r="A11" s="182"/>
      <c r="B11" s="137"/>
      <c r="C11" s="137"/>
      <c r="D11" s="191"/>
      <c r="E11" s="121"/>
      <c r="F11" s="157"/>
      <c r="G11" s="60" t="s">
        <v>441</v>
      </c>
      <c r="H11" s="117" t="s">
        <v>276</v>
      </c>
      <c r="I11" s="79" t="s">
        <v>439</v>
      </c>
      <c r="J11" s="79" t="s">
        <v>442</v>
      </c>
      <c r="K11" s="78"/>
      <c r="L11" s="18"/>
    </row>
    <row r="12" spans="1:17" ht="45.75" customHeight="1" x14ac:dyDescent="0.3">
      <c r="A12" s="182"/>
      <c r="B12" s="137"/>
      <c r="C12" s="137"/>
      <c r="D12" s="191"/>
      <c r="E12" s="121"/>
      <c r="F12" s="157"/>
      <c r="G12" s="60" t="s">
        <v>209</v>
      </c>
      <c r="H12" s="116" t="s">
        <v>276</v>
      </c>
      <c r="I12" s="84" t="s">
        <v>284</v>
      </c>
      <c r="J12" s="84" t="s">
        <v>442</v>
      </c>
      <c r="K12" s="78"/>
      <c r="L12" s="18"/>
    </row>
    <row r="13" spans="1:17" ht="43.2" x14ac:dyDescent="0.3">
      <c r="A13" s="182"/>
      <c r="B13" s="137"/>
      <c r="C13" s="137"/>
      <c r="D13" s="191"/>
      <c r="E13" s="121"/>
      <c r="F13" s="157"/>
      <c r="G13" s="60" t="s">
        <v>212</v>
      </c>
      <c r="H13" s="116" t="s">
        <v>276</v>
      </c>
      <c r="I13" s="84" t="s">
        <v>431</v>
      </c>
      <c r="J13" s="84" t="s">
        <v>442</v>
      </c>
      <c r="K13" s="78"/>
      <c r="L13" s="18"/>
    </row>
    <row r="14" spans="1:17" ht="51.75" customHeight="1" x14ac:dyDescent="0.3">
      <c r="A14" s="183"/>
      <c r="B14" s="138"/>
      <c r="C14" s="138"/>
      <c r="D14" s="192"/>
      <c r="E14" s="122"/>
      <c r="F14" s="148"/>
      <c r="G14" s="60" t="s">
        <v>443</v>
      </c>
      <c r="H14" s="116">
        <v>2030</v>
      </c>
      <c r="I14" s="84" t="s">
        <v>444</v>
      </c>
      <c r="J14" s="84" t="s">
        <v>442</v>
      </c>
      <c r="K14" s="78"/>
      <c r="L14" s="18"/>
      <c r="M14" s="44"/>
    </row>
    <row r="15" spans="1:17" ht="43.5" customHeight="1" x14ac:dyDescent="0.3">
      <c r="A15" s="176" t="s">
        <v>64</v>
      </c>
      <c r="B15" s="136" t="s">
        <v>27</v>
      </c>
      <c r="C15" s="136"/>
      <c r="D15" s="190" t="s">
        <v>445</v>
      </c>
      <c r="E15" s="120"/>
      <c r="F15" s="147"/>
      <c r="G15" s="60" t="s">
        <v>446</v>
      </c>
      <c r="H15" s="117" t="s">
        <v>276</v>
      </c>
      <c r="I15" s="76" t="s">
        <v>447</v>
      </c>
      <c r="J15" s="76" t="s">
        <v>277</v>
      </c>
      <c r="K15" s="78"/>
      <c r="L15" s="18"/>
      <c r="M15" s="18"/>
    </row>
    <row r="16" spans="1:17" ht="43.2" x14ac:dyDescent="0.3">
      <c r="A16" s="183"/>
      <c r="B16" s="138"/>
      <c r="C16" s="138"/>
      <c r="D16" s="192"/>
      <c r="E16" s="122"/>
      <c r="F16" s="148"/>
      <c r="G16" s="60" t="s">
        <v>443</v>
      </c>
      <c r="H16" s="116">
        <v>2030</v>
      </c>
      <c r="I16" s="84" t="s">
        <v>444</v>
      </c>
      <c r="J16" s="84" t="s">
        <v>277</v>
      </c>
      <c r="K16" s="78"/>
      <c r="L16" s="18"/>
      <c r="M16" s="18"/>
    </row>
    <row r="17" spans="1:17" ht="78.599999999999994" customHeight="1" x14ac:dyDescent="0.3">
      <c r="A17" s="21" t="s">
        <v>65</v>
      </c>
      <c r="B17" s="77"/>
      <c r="C17" s="77" t="s">
        <v>393</v>
      </c>
      <c r="D17" s="81"/>
      <c r="E17" s="12"/>
      <c r="F17" s="9" t="s">
        <v>448</v>
      </c>
      <c r="G17" s="22"/>
      <c r="H17" s="114"/>
      <c r="I17" s="12"/>
      <c r="J17" s="12"/>
      <c r="K17" s="79"/>
    </row>
    <row r="18" spans="1:17" ht="43.2" x14ac:dyDescent="0.3">
      <c r="A18" s="176" t="s">
        <v>208</v>
      </c>
      <c r="B18" s="136" t="s">
        <v>27</v>
      </c>
      <c r="C18" s="136"/>
      <c r="D18" s="127" t="s">
        <v>449</v>
      </c>
      <c r="E18" s="187"/>
      <c r="F18" s="187"/>
      <c r="G18" s="60" t="s">
        <v>450</v>
      </c>
      <c r="H18" s="117" t="s">
        <v>276</v>
      </c>
      <c r="I18" s="79" t="s">
        <v>451</v>
      </c>
      <c r="J18" s="79" t="s">
        <v>277</v>
      </c>
      <c r="K18" s="78"/>
      <c r="L18" s="32"/>
      <c r="M18" s="18"/>
      <c r="N18" s="18"/>
      <c r="O18" s="18"/>
      <c r="P18" s="18"/>
      <c r="Q18" s="45"/>
    </row>
    <row r="19" spans="1:17" ht="43.2" x14ac:dyDescent="0.3">
      <c r="A19" s="182"/>
      <c r="B19" s="137"/>
      <c r="C19" s="137"/>
      <c r="D19" s="128"/>
      <c r="E19" s="188"/>
      <c r="F19" s="188"/>
      <c r="G19" s="60" t="s">
        <v>446</v>
      </c>
      <c r="H19" s="117" t="s">
        <v>276</v>
      </c>
      <c r="I19" s="76" t="s">
        <v>447</v>
      </c>
      <c r="J19" s="79" t="s">
        <v>277</v>
      </c>
      <c r="K19" s="78"/>
      <c r="L19" s="32"/>
      <c r="M19" s="18"/>
      <c r="N19" s="18"/>
      <c r="O19" s="18"/>
      <c r="P19" s="18"/>
      <c r="Q19" s="45"/>
    </row>
    <row r="20" spans="1:17" ht="28.8" x14ac:dyDescent="0.3">
      <c r="A20" s="183"/>
      <c r="B20" s="138"/>
      <c r="C20" s="138"/>
      <c r="D20" s="131"/>
      <c r="E20" s="189"/>
      <c r="F20" s="189"/>
      <c r="G20" s="60" t="s">
        <v>452</v>
      </c>
      <c r="H20" s="117" t="s">
        <v>276</v>
      </c>
      <c r="I20" s="79" t="s">
        <v>453</v>
      </c>
      <c r="J20" s="88" t="s">
        <v>277</v>
      </c>
      <c r="K20" s="78"/>
      <c r="L20" s="32"/>
      <c r="M20" s="18"/>
      <c r="N20" s="18"/>
      <c r="O20" s="18"/>
      <c r="P20" s="18"/>
      <c r="Q20" s="45"/>
    </row>
    <row r="21" spans="1:17" ht="57.6" x14ac:dyDescent="0.3">
      <c r="A21" s="176" t="s">
        <v>66</v>
      </c>
      <c r="B21" s="136" t="s">
        <v>27</v>
      </c>
      <c r="C21" s="136"/>
      <c r="D21" s="120" t="s">
        <v>454</v>
      </c>
      <c r="E21" s="120" t="s">
        <v>287</v>
      </c>
      <c r="F21" s="120"/>
      <c r="G21" s="60" t="s">
        <v>455</v>
      </c>
      <c r="H21" s="117" t="s">
        <v>276</v>
      </c>
      <c r="I21" s="79" t="s">
        <v>456</v>
      </c>
      <c r="J21" s="79" t="s">
        <v>457</v>
      </c>
      <c r="K21" s="79"/>
      <c r="L21" s="18"/>
      <c r="M21" s="18"/>
      <c r="N21" s="31"/>
      <c r="O21" s="31"/>
    </row>
    <row r="22" spans="1:17" ht="43.2" x14ac:dyDescent="0.3">
      <c r="A22" s="182"/>
      <c r="B22" s="137"/>
      <c r="C22" s="137"/>
      <c r="D22" s="121"/>
      <c r="E22" s="121"/>
      <c r="F22" s="121"/>
      <c r="G22" s="60" t="s">
        <v>458</v>
      </c>
      <c r="H22" s="117" t="s">
        <v>276</v>
      </c>
      <c r="I22" s="79" t="s">
        <v>459</v>
      </c>
      <c r="J22" s="79" t="s">
        <v>460</v>
      </c>
      <c r="K22" s="79"/>
      <c r="L22" s="18"/>
      <c r="M22" s="18"/>
      <c r="N22" s="31"/>
      <c r="O22" s="31"/>
    </row>
    <row r="23" spans="1:17" x14ac:dyDescent="0.3">
      <c r="A23" s="94" t="s">
        <v>32</v>
      </c>
      <c r="B23" s="12"/>
      <c r="C23" s="12"/>
      <c r="D23" s="12"/>
      <c r="E23" s="12"/>
      <c r="F23" s="12"/>
      <c r="G23" s="111"/>
      <c r="H23" s="24"/>
      <c r="I23" s="3"/>
      <c r="J23" s="20"/>
      <c r="K23" s="7"/>
    </row>
    <row r="24" spans="1:17" x14ac:dyDescent="0.3">
      <c r="J24" s="15"/>
      <c r="K24" s="32"/>
    </row>
    <row r="25" spans="1:17" x14ac:dyDescent="0.3">
      <c r="J25" s="15"/>
      <c r="K25" s="32"/>
    </row>
    <row r="26" spans="1:17" x14ac:dyDescent="0.3">
      <c r="J26" s="15"/>
      <c r="K26" s="32"/>
    </row>
    <row r="27" spans="1:17" x14ac:dyDescent="0.3">
      <c r="J27" s="15"/>
      <c r="K27" s="32"/>
    </row>
    <row r="28" spans="1:17" x14ac:dyDescent="0.3">
      <c r="J28" s="15"/>
    </row>
    <row r="29" spans="1:17" x14ac:dyDescent="0.3">
      <c r="J29" s="15"/>
    </row>
    <row r="30" spans="1:17" x14ac:dyDescent="0.3">
      <c r="J30" s="15"/>
    </row>
    <row r="31" spans="1:17" x14ac:dyDescent="0.3">
      <c r="J31" s="15"/>
    </row>
    <row r="32" spans="1:17" x14ac:dyDescent="0.3">
      <c r="J32" s="15"/>
    </row>
    <row r="33" spans="10:10" x14ac:dyDescent="0.3">
      <c r="J33" s="15"/>
    </row>
    <row r="34" spans="10:10" x14ac:dyDescent="0.3">
      <c r="J34" s="15"/>
    </row>
    <row r="35" spans="10:10" x14ac:dyDescent="0.3">
      <c r="J35" s="15"/>
    </row>
    <row r="36" spans="10:10" x14ac:dyDescent="0.3">
      <c r="J36" s="15"/>
    </row>
    <row r="37" spans="10:10" x14ac:dyDescent="0.3">
      <c r="J37" s="15"/>
    </row>
    <row r="38" spans="10:10" x14ac:dyDescent="0.3">
      <c r="J38" s="15"/>
    </row>
    <row r="39" spans="10:10" x14ac:dyDescent="0.3">
      <c r="J39" s="15"/>
    </row>
    <row r="40" spans="10:10" x14ac:dyDescent="0.3">
      <c r="J40" s="15"/>
    </row>
    <row r="41" spans="10:10" x14ac:dyDescent="0.3">
      <c r="J41" s="15"/>
    </row>
    <row r="42" spans="10:10" x14ac:dyDescent="0.3">
      <c r="J42" s="15"/>
    </row>
    <row r="43" spans="10:10" x14ac:dyDescent="0.3">
      <c r="J43" s="15"/>
    </row>
    <row r="44" spans="10:10" x14ac:dyDescent="0.3">
      <c r="J44" s="15"/>
    </row>
    <row r="45" spans="10:10" x14ac:dyDescent="0.3">
      <c r="J45" s="15"/>
    </row>
    <row r="46" spans="10:10" x14ac:dyDescent="0.3">
      <c r="J46" s="15"/>
    </row>
    <row r="47" spans="10:10" x14ac:dyDescent="0.3">
      <c r="J47" s="15"/>
    </row>
    <row r="48" spans="10:10" x14ac:dyDescent="0.3">
      <c r="J48" s="15"/>
    </row>
    <row r="49" spans="10:10" x14ac:dyDescent="0.3">
      <c r="J49" s="15"/>
    </row>
    <row r="50" spans="10:10" x14ac:dyDescent="0.3">
      <c r="J50" s="15"/>
    </row>
    <row r="51" spans="10:10" x14ac:dyDescent="0.3">
      <c r="J51" s="15"/>
    </row>
    <row r="52" spans="10:10" x14ac:dyDescent="0.3">
      <c r="J52" s="15"/>
    </row>
    <row r="53" spans="10:10" x14ac:dyDescent="0.3">
      <c r="J53" s="15"/>
    </row>
    <row r="54" spans="10:10" x14ac:dyDescent="0.3">
      <c r="J54" s="15"/>
    </row>
  </sheetData>
  <mergeCells count="37">
    <mergeCell ref="F7:F9"/>
    <mergeCell ref="A2:K2"/>
    <mergeCell ref="A4:A6"/>
    <mergeCell ref="B4:B6"/>
    <mergeCell ref="C4:C6"/>
    <mergeCell ref="D4:D6"/>
    <mergeCell ref="E4:E6"/>
    <mergeCell ref="F4:F6"/>
    <mergeCell ref="A7:A9"/>
    <mergeCell ref="B7:B9"/>
    <mergeCell ref="C7:C9"/>
    <mergeCell ref="D7:D9"/>
    <mergeCell ref="E7:E9"/>
    <mergeCell ref="F15:F16"/>
    <mergeCell ref="A10:A14"/>
    <mergeCell ref="B10:B14"/>
    <mergeCell ref="C10:C14"/>
    <mergeCell ref="D10:D14"/>
    <mergeCell ref="E10:E14"/>
    <mergeCell ref="F10:F14"/>
    <mergeCell ref="A15:A16"/>
    <mergeCell ref="B15:B16"/>
    <mergeCell ref="C15:C16"/>
    <mergeCell ref="D15:D16"/>
    <mergeCell ref="E15:E16"/>
    <mergeCell ref="F21:F22"/>
    <mergeCell ref="A18:A20"/>
    <mergeCell ref="B18:B20"/>
    <mergeCell ref="C18:C20"/>
    <mergeCell ref="D18:D20"/>
    <mergeCell ref="E18:E20"/>
    <mergeCell ref="F18:F20"/>
    <mergeCell ref="A21:A22"/>
    <mergeCell ref="B21:B22"/>
    <mergeCell ref="C21:C22"/>
    <mergeCell ref="D21:D22"/>
    <mergeCell ref="E21:E22"/>
  </mergeCells>
  <hyperlinks>
    <hyperlink ref="A1" location="Sisujuht!A1" display="Algusesse" xr:uid="{6A2E5ACA-57CD-46F2-A5EB-4470784F60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F538-6DF1-468F-A608-DAD2F0DDE892}">
  <sheetPr>
    <pageSetUpPr fitToPage="1"/>
  </sheetPr>
  <dimension ref="A1:I60"/>
  <sheetViews>
    <sheetView tabSelected="1" workbookViewId="0">
      <selection activeCell="B8" sqref="B8"/>
    </sheetView>
  </sheetViews>
  <sheetFormatPr defaultColWidth="8.77734375" defaultRowHeight="14.4" x14ac:dyDescent="0.3"/>
  <cols>
    <col min="1" max="1" width="55.77734375" style="329" customWidth="1"/>
    <col min="2" max="2" width="74.21875" style="329" customWidth="1"/>
    <col min="3" max="3" width="54" style="329" customWidth="1"/>
    <col min="4" max="5" width="11.6640625" style="415" customWidth="1"/>
    <col min="6" max="6" width="11.6640625" style="329" customWidth="1"/>
    <col min="7" max="7" width="11.6640625" style="415" customWidth="1"/>
    <col min="8" max="8" width="47.77734375" style="329" customWidth="1"/>
    <col min="9" max="16384" width="8.77734375" style="329"/>
  </cols>
  <sheetData>
    <row r="1" spans="1:8" ht="21" customHeight="1" x14ac:dyDescent="0.3">
      <c r="A1" s="220"/>
    </row>
    <row r="2" spans="1:8" s="331" customFormat="1" x14ac:dyDescent="0.3">
      <c r="A2" s="330" t="s">
        <v>80</v>
      </c>
      <c r="B2" s="330" t="s">
        <v>81</v>
      </c>
      <c r="C2" s="330" t="s">
        <v>82</v>
      </c>
      <c r="D2" s="416" t="s">
        <v>83</v>
      </c>
      <c r="E2" s="416" t="s">
        <v>84</v>
      </c>
      <c r="F2" s="330" t="s">
        <v>85</v>
      </c>
      <c r="G2" s="416" t="s">
        <v>86</v>
      </c>
      <c r="H2" s="330" t="s">
        <v>67</v>
      </c>
    </row>
    <row r="3" spans="1:8" x14ac:dyDescent="0.3">
      <c r="A3" s="332" t="s">
        <v>87</v>
      </c>
      <c r="B3" s="333"/>
      <c r="C3" s="333"/>
      <c r="D3" s="333"/>
      <c r="E3" s="333"/>
      <c r="F3" s="333"/>
      <c r="G3" s="333"/>
      <c r="H3" s="334"/>
    </row>
    <row r="4" spans="1:8" ht="15.6" customHeight="1" x14ac:dyDescent="0.3">
      <c r="A4" s="335" t="s">
        <v>88</v>
      </c>
      <c r="B4" s="336" t="s">
        <v>738</v>
      </c>
      <c r="C4" s="337" t="s">
        <v>75</v>
      </c>
      <c r="D4" s="417">
        <v>2024</v>
      </c>
      <c r="E4" s="417">
        <f>51156+10228+1695</f>
        <v>63079</v>
      </c>
      <c r="F4" s="338">
        <v>2030</v>
      </c>
      <c r="G4" s="434">
        <f>G6+G5</f>
        <v>75694.8</v>
      </c>
      <c r="H4" s="338" t="s">
        <v>739</v>
      </c>
    </row>
    <row r="5" spans="1:8" ht="15.6" customHeight="1" x14ac:dyDescent="0.3">
      <c r="A5" s="339"/>
      <c r="B5" s="340" t="s">
        <v>70</v>
      </c>
      <c r="C5" s="341" t="s">
        <v>75</v>
      </c>
      <c r="D5" s="418">
        <v>2024</v>
      </c>
      <c r="E5" s="417">
        <f>51156</f>
        <v>51156</v>
      </c>
      <c r="F5" s="338">
        <v>2030</v>
      </c>
      <c r="G5" s="435">
        <f>E5*1.2</f>
        <v>61387.199999999997</v>
      </c>
      <c r="H5" s="342" t="s">
        <v>739</v>
      </c>
    </row>
    <row r="6" spans="1:8" ht="15.6" customHeight="1" x14ac:dyDescent="0.3">
      <c r="A6" s="339"/>
      <c r="B6" s="343" t="s">
        <v>765</v>
      </c>
      <c r="C6" s="344" t="s">
        <v>75</v>
      </c>
      <c r="D6" s="418">
        <v>2024</v>
      </c>
      <c r="E6" s="417">
        <f>10228+1695</f>
        <v>11923</v>
      </c>
      <c r="F6" s="338">
        <v>2030</v>
      </c>
      <c r="G6" s="435">
        <f>E6*1.2</f>
        <v>14307.6</v>
      </c>
      <c r="H6" s="342" t="s">
        <v>71</v>
      </c>
    </row>
    <row r="7" spans="1:8" ht="15.6" customHeight="1" x14ac:dyDescent="0.3">
      <c r="A7" s="339"/>
      <c r="B7" s="345" t="s">
        <v>89</v>
      </c>
      <c r="C7" s="344" t="s">
        <v>68</v>
      </c>
      <c r="D7" s="418">
        <v>2024</v>
      </c>
      <c r="E7" s="421">
        <f>(51156*0.41+10228*0.816+1695*0.904)/63079</f>
        <v>0.48910553432996712</v>
      </c>
      <c r="F7" s="338">
        <v>2030</v>
      </c>
      <c r="G7" s="436">
        <f>(0.96*4951+0.7*32246)/37198</f>
        <v>0.73458680574224411</v>
      </c>
      <c r="H7" s="338" t="s">
        <v>740</v>
      </c>
    </row>
    <row r="8" spans="1:8" ht="15.6" customHeight="1" x14ac:dyDescent="0.3">
      <c r="A8" s="339"/>
      <c r="B8" s="346" t="s">
        <v>90</v>
      </c>
      <c r="C8" s="341" t="s">
        <v>91</v>
      </c>
      <c r="D8" s="418">
        <v>2024</v>
      </c>
      <c r="E8" s="347">
        <f>(1813+582+807+1692+119)/7552</f>
        <v>0.66379766949152541</v>
      </c>
      <c r="F8" s="338">
        <v>2030</v>
      </c>
      <c r="G8" s="347">
        <f>(1165.9+149.6+1243+2883)*0.9/6000</f>
        <v>0.81622500000000009</v>
      </c>
      <c r="H8" s="348" t="s">
        <v>766</v>
      </c>
    </row>
    <row r="9" spans="1:8" ht="15.6" customHeight="1" x14ac:dyDescent="0.3">
      <c r="A9" s="339"/>
      <c r="B9" s="342" t="s">
        <v>92</v>
      </c>
      <c r="C9" s="341" t="s">
        <v>91</v>
      </c>
      <c r="D9" s="418">
        <v>2024</v>
      </c>
      <c r="E9" s="347">
        <f>E4/7552</f>
        <v>8.3526218220338979</v>
      </c>
      <c r="F9" s="338">
        <v>2030</v>
      </c>
      <c r="G9" s="347">
        <f>G4/8000</f>
        <v>9.4618500000000001</v>
      </c>
      <c r="H9" s="348" t="s">
        <v>741</v>
      </c>
    </row>
    <row r="10" spans="1:8" x14ac:dyDescent="0.3">
      <c r="A10" s="349"/>
      <c r="B10" s="350" t="s">
        <v>93</v>
      </c>
      <c r="C10" s="351"/>
      <c r="D10" s="419"/>
      <c r="E10" s="419"/>
      <c r="F10" s="352"/>
      <c r="G10" s="419"/>
      <c r="H10" s="352"/>
    </row>
    <row r="11" spans="1:8" x14ac:dyDescent="0.3">
      <c r="A11" s="353" t="s">
        <v>94</v>
      </c>
      <c r="B11" s="354"/>
      <c r="C11" s="354"/>
      <c r="D11" s="354"/>
      <c r="E11" s="354"/>
      <c r="F11" s="354"/>
      <c r="G11" s="354"/>
      <c r="H11" s="355"/>
    </row>
    <row r="12" spans="1:8" x14ac:dyDescent="0.3">
      <c r="A12" s="356"/>
      <c r="B12" s="357" t="s">
        <v>95</v>
      </c>
      <c r="C12" s="358" t="s">
        <v>75</v>
      </c>
      <c r="D12" s="362">
        <v>2024</v>
      </c>
      <c r="E12" s="362">
        <v>18776</v>
      </c>
      <c r="F12" s="360">
        <v>2030</v>
      </c>
      <c r="G12" s="424">
        <f>E12*1.6</f>
        <v>30041.600000000002</v>
      </c>
      <c r="H12" s="360" t="s">
        <v>742</v>
      </c>
    </row>
    <row r="13" spans="1:8" x14ac:dyDescent="0.3">
      <c r="A13" s="356"/>
      <c r="B13" s="361" t="s">
        <v>97</v>
      </c>
      <c r="C13" s="358" t="s">
        <v>96</v>
      </c>
      <c r="D13" s="362">
        <v>2024</v>
      </c>
      <c r="E13" s="422">
        <v>0</v>
      </c>
      <c r="F13" s="362">
        <v>2030</v>
      </c>
      <c r="G13" s="422">
        <v>0</v>
      </c>
      <c r="H13" s="363" t="s">
        <v>743</v>
      </c>
    </row>
    <row r="14" spans="1:8" x14ac:dyDescent="0.3">
      <c r="A14" s="364" t="s">
        <v>98</v>
      </c>
      <c r="B14" s="365" t="s">
        <v>72</v>
      </c>
      <c r="C14" s="366" t="s">
        <v>75</v>
      </c>
      <c r="D14" s="368">
        <v>2024</v>
      </c>
      <c r="E14" s="423">
        <f>(1813+582)*0.41</f>
        <v>981.94999999999993</v>
      </c>
      <c r="F14" s="368">
        <v>2030</v>
      </c>
      <c r="G14" s="437">
        <f>E14*1.4</f>
        <v>1374.7299999999998</v>
      </c>
      <c r="H14" s="369" t="s">
        <v>73</v>
      </c>
    </row>
    <row r="15" spans="1:8" x14ac:dyDescent="0.3">
      <c r="A15" s="370" t="s">
        <v>99</v>
      </c>
      <c r="B15" s="371" t="s">
        <v>74</v>
      </c>
      <c r="C15" s="359" t="s">
        <v>75</v>
      </c>
      <c r="D15" s="362">
        <v>2024</v>
      </c>
      <c r="E15" s="424">
        <f>E5*0.63</f>
        <v>32228.28</v>
      </c>
      <c r="F15" s="368">
        <v>2030</v>
      </c>
      <c r="G15" s="424">
        <f>E15*1.52</f>
        <v>48986.9856</v>
      </c>
      <c r="H15" s="372" t="s">
        <v>744</v>
      </c>
    </row>
    <row r="16" spans="1:8" x14ac:dyDescent="0.3">
      <c r="A16" s="373"/>
      <c r="B16" s="371" t="s">
        <v>100</v>
      </c>
      <c r="C16" s="359" t="s">
        <v>68</v>
      </c>
      <c r="D16" s="362">
        <v>2024</v>
      </c>
      <c r="E16" s="425">
        <v>0.63</v>
      </c>
      <c r="F16" s="362">
        <v>2030</v>
      </c>
      <c r="G16" s="425">
        <f>G15/G5</f>
        <v>0.79800000000000004</v>
      </c>
      <c r="H16" s="372" t="s">
        <v>745</v>
      </c>
    </row>
    <row r="17" spans="1:8" x14ac:dyDescent="0.3">
      <c r="A17" s="374"/>
      <c r="B17" s="350" t="s">
        <v>93</v>
      </c>
      <c r="C17" s="352"/>
      <c r="D17" s="419"/>
      <c r="E17" s="419"/>
      <c r="F17" s="352"/>
      <c r="G17" s="419"/>
      <c r="H17" s="352"/>
    </row>
    <row r="18" spans="1:8" ht="15.6" customHeight="1" x14ac:dyDescent="0.3">
      <c r="A18" s="353" t="s">
        <v>101</v>
      </c>
      <c r="B18" s="354"/>
      <c r="C18" s="354"/>
      <c r="D18" s="354"/>
      <c r="E18" s="354"/>
      <c r="F18" s="354"/>
      <c r="G18" s="354"/>
      <c r="H18" s="355"/>
    </row>
    <row r="19" spans="1:8" ht="28.8" x14ac:dyDescent="0.3">
      <c r="A19" s="375" t="s">
        <v>102</v>
      </c>
      <c r="B19" s="376" t="s">
        <v>767</v>
      </c>
      <c r="C19" s="377" t="s">
        <v>68</v>
      </c>
      <c r="D19" s="420">
        <v>2024</v>
      </c>
      <c r="E19" s="426">
        <f>11923/(2014+12545)</f>
        <v>0.81894360876433825</v>
      </c>
      <c r="F19" s="378">
        <v>2030</v>
      </c>
      <c r="G19" s="426">
        <f>G20/(G6/0.86)</f>
        <v>0.89583333333333337</v>
      </c>
      <c r="H19" s="378" t="s">
        <v>71</v>
      </c>
    </row>
    <row r="20" spans="1:8" x14ac:dyDescent="0.3">
      <c r="A20" s="379"/>
      <c r="B20" s="357" t="s">
        <v>768</v>
      </c>
      <c r="C20" s="358" t="s">
        <v>75</v>
      </c>
      <c r="D20" s="362">
        <v>2024</v>
      </c>
      <c r="E20" s="424">
        <f>10228+1695</f>
        <v>11923</v>
      </c>
      <c r="F20" s="360">
        <v>2030</v>
      </c>
      <c r="G20" s="424">
        <f>E20*1.25</f>
        <v>14903.75</v>
      </c>
      <c r="H20" s="360" t="s">
        <v>71</v>
      </c>
    </row>
    <row r="21" spans="1:8" x14ac:dyDescent="0.3">
      <c r="A21" s="379"/>
      <c r="B21" s="380" t="s">
        <v>103</v>
      </c>
      <c r="C21" s="358" t="s">
        <v>68</v>
      </c>
      <c r="D21" s="362">
        <v>2024</v>
      </c>
      <c r="E21" s="427">
        <v>0.66</v>
      </c>
      <c r="F21" s="360">
        <v>2030</v>
      </c>
      <c r="G21" s="427">
        <v>0.8</v>
      </c>
      <c r="H21" s="360" t="s">
        <v>71</v>
      </c>
    </row>
    <row r="22" spans="1:8" x14ac:dyDescent="0.3">
      <c r="A22" s="379"/>
      <c r="B22" s="361" t="s">
        <v>104</v>
      </c>
      <c r="C22" s="358" t="s">
        <v>68</v>
      </c>
      <c r="D22" s="362">
        <v>2024</v>
      </c>
      <c r="E22" s="427">
        <v>0.18</v>
      </c>
      <c r="F22" s="360">
        <v>2030</v>
      </c>
      <c r="G22" s="425">
        <v>0.14000000000000001</v>
      </c>
      <c r="H22" s="360" t="s">
        <v>71</v>
      </c>
    </row>
    <row r="23" spans="1:8" x14ac:dyDescent="0.3">
      <c r="A23" s="381"/>
      <c r="B23" s="382" t="s">
        <v>105</v>
      </c>
      <c r="C23" s="358" t="s">
        <v>79</v>
      </c>
      <c r="D23" s="362">
        <v>2024</v>
      </c>
      <c r="E23" s="362">
        <v>2</v>
      </c>
      <c r="F23" s="360">
        <v>2030</v>
      </c>
      <c r="G23" s="362">
        <v>2</v>
      </c>
      <c r="H23" s="360" t="s">
        <v>71</v>
      </c>
    </row>
    <row r="24" spans="1:8" x14ac:dyDescent="0.3">
      <c r="A24" s="383"/>
      <c r="B24" s="384" t="s">
        <v>106</v>
      </c>
      <c r="C24" s="358" t="s">
        <v>75</v>
      </c>
      <c r="D24" s="362">
        <v>2024</v>
      </c>
      <c r="E24" s="362">
        <v>0</v>
      </c>
      <c r="F24" s="360">
        <v>2030</v>
      </c>
      <c r="G24" s="362">
        <v>0</v>
      </c>
      <c r="H24" s="360" t="s">
        <v>71</v>
      </c>
    </row>
    <row r="25" spans="1:8" x14ac:dyDescent="0.3">
      <c r="A25" s="375" t="s">
        <v>107</v>
      </c>
      <c r="B25" s="385" t="s">
        <v>108</v>
      </c>
      <c r="C25" s="358" t="s">
        <v>79</v>
      </c>
      <c r="D25" s="362"/>
      <c r="E25" s="362"/>
      <c r="F25" s="360"/>
      <c r="G25" s="362"/>
      <c r="H25" s="360" t="s">
        <v>746</v>
      </c>
    </row>
    <row r="26" spans="1:8" x14ac:dyDescent="0.3">
      <c r="A26" s="383"/>
      <c r="B26" s="386" t="s">
        <v>109</v>
      </c>
      <c r="C26" s="358" t="s">
        <v>79</v>
      </c>
      <c r="D26" s="362">
        <v>2024</v>
      </c>
      <c r="E26" s="362">
        <v>391</v>
      </c>
      <c r="F26" s="360">
        <v>2030</v>
      </c>
      <c r="G26" s="362">
        <v>400</v>
      </c>
      <c r="H26" s="360" t="s">
        <v>747</v>
      </c>
    </row>
    <row r="27" spans="1:8" x14ac:dyDescent="0.3">
      <c r="A27" s="349"/>
      <c r="B27" s="350" t="s">
        <v>93</v>
      </c>
      <c r="C27" s="387"/>
      <c r="D27" s="368"/>
      <c r="E27" s="368"/>
      <c r="F27" s="387"/>
      <c r="G27" s="368"/>
      <c r="H27" s="387"/>
    </row>
    <row r="28" spans="1:8" ht="15.6" customHeight="1" x14ac:dyDescent="0.3">
      <c r="A28" s="353" t="s">
        <v>110</v>
      </c>
      <c r="B28" s="354"/>
      <c r="C28" s="354"/>
      <c r="D28" s="354"/>
      <c r="E28" s="354"/>
      <c r="F28" s="354"/>
      <c r="G28" s="354"/>
      <c r="H28" s="355"/>
    </row>
    <row r="29" spans="1:8" x14ac:dyDescent="0.3">
      <c r="A29" s="375" t="s">
        <v>111</v>
      </c>
      <c r="B29" s="388" t="s">
        <v>112</v>
      </c>
      <c r="C29" s="377" t="s">
        <v>113</v>
      </c>
      <c r="D29" s="420">
        <v>2024</v>
      </c>
      <c r="E29" s="428">
        <v>0</v>
      </c>
      <c r="F29" s="378">
        <v>2030</v>
      </c>
      <c r="G29" s="426">
        <v>0.1</v>
      </c>
      <c r="H29" s="378" t="s">
        <v>77</v>
      </c>
    </row>
    <row r="30" spans="1:8" x14ac:dyDescent="0.3">
      <c r="A30" s="379"/>
      <c r="B30" s="388" t="s">
        <v>114</v>
      </c>
      <c r="C30" s="377" t="s">
        <v>113</v>
      </c>
      <c r="D30" s="420">
        <v>2024</v>
      </c>
      <c r="E30" s="428">
        <v>0</v>
      </c>
      <c r="F30" s="378">
        <v>2030</v>
      </c>
      <c r="G30" s="426">
        <v>0.1</v>
      </c>
      <c r="H30" s="378" t="s">
        <v>77</v>
      </c>
    </row>
    <row r="31" spans="1:8" x14ac:dyDescent="0.3">
      <c r="A31" s="379"/>
      <c r="B31" s="389" t="s">
        <v>769</v>
      </c>
      <c r="C31" s="358" t="s">
        <v>79</v>
      </c>
      <c r="D31" s="362">
        <v>2024</v>
      </c>
      <c r="E31" s="362">
        <v>0</v>
      </c>
      <c r="F31" s="360">
        <v>2030</v>
      </c>
      <c r="G31" s="362">
        <v>5</v>
      </c>
      <c r="H31" s="360" t="s">
        <v>69</v>
      </c>
    </row>
    <row r="32" spans="1:8" x14ac:dyDescent="0.3">
      <c r="A32" s="379"/>
      <c r="B32" s="389" t="s">
        <v>770</v>
      </c>
      <c r="C32" s="358" t="s">
        <v>68</v>
      </c>
      <c r="D32" s="362">
        <v>2024</v>
      </c>
      <c r="E32" s="427">
        <v>0</v>
      </c>
      <c r="F32" s="360">
        <v>2030</v>
      </c>
      <c r="G32" s="427">
        <v>0.5</v>
      </c>
      <c r="H32" s="360" t="s">
        <v>69</v>
      </c>
    </row>
    <row r="33" spans="1:8" x14ac:dyDescent="0.3">
      <c r="A33" s="379"/>
      <c r="B33" s="390" t="s">
        <v>115</v>
      </c>
      <c r="C33" s="391" t="s">
        <v>79</v>
      </c>
      <c r="D33" s="362">
        <v>2024</v>
      </c>
      <c r="E33" s="362">
        <v>82</v>
      </c>
      <c r="F33" s="360">
        <v>2030</v>
      </c>
      <c r="G33" s="362">
        <v>300</v>
      </c>
      <c r="H33" s="392" t="s">
        <v>748</v>
      </c>
    </row>
    <row r="34" spans="1:8" ht="28.8" x14ac:dyDescent="0.3">
      <c r="A34" s="379"/>
      <c r="B34" s="390" t="s">
        <v>116</v>
      </c>
      <c r="C34" s="391" t="s">
        <v>68</v>
      </c>
      <c r="D34" s="362">
        <v>2024</v>
      </c>
      <c r="E34" s="427">
        <v>0.02</v>
      </c>
      <c r="F34" s="360">
        <v>2030</v>
      </c>
      <c r="G34" s="427">
        <v>0.08</v>
      </c>
      <c r="H34" s="392" t="s">
        <v>748</v>
      </c>
    </row>
    <row r="35" spans="1:8" x14ac:dyDescent="0.3">
      <c r="A35" s="379"/>
      <c r="B35" s="389" t="s">
        <v>117</v>
      </c>
      <c r="C35" s="358" t="s">
        <v>118</v>
      </c>
      <c r="D35" s="362">
        <v>2024</v>
      </c>
      <c r="E35" s="420" t="s">
        <v>749</v>
      </c>
      <c r="F35" s="360">
        <v>2030</v>
      </c>
      <c r="G35" s="420" t="s">
        <v>749</v>
      </c>
      <c r="H35" s="360" t="s">
        <v>69</v>
      </c>
    </row>
    <row r="36" spans="1:8" x14ac:dyDescent="0.3">
      <c r="A36" s="379"/>
      <c r="B36" s="393" t="s">
        <v>750</v>
      </c>
      <c r="C36" s="358" t="s">
        <v>79</v>
      </c>
      <c r="D36" s="362">
        <v>2024</v>
      </c>
      <c r="E36" s="420" t="s">
        <v>749</v>
      </c>
      <c r="F36" s="360">
        <v>2030</v>
      </c>
      <c r="G36" s="420" t="s">
        <v>749</v>
      </c>
      <c r="H36" s="360" t="s">
        <v>73</v>
      </c>
    </row>
    <row r="37" spans="1:8" ht="28.8" x14ac:dyDescent="0.3">
      <c r="A37" s="394" t="s">
        <v>119</v>
      </c>
      <c r="B37" s="395" t="s">
        <v>771</v>
      </c>
      <c r="C37" s="358" t="s">
        <v>75</v>
      </c>
      <c r="D37" s="362">
        <v>2024</v>
      </c>
      <c r="E37" s="362">
        <v>52904</v>
      </c>
      <c r="F37" s="360">
        <v>2030</v>
      </c>
      <c r="G37" s="424">
        <f>E37*0.96</f>
        <v>50787.839999999997</v>
      </c>
      <c r="H37" s="360" t="s">
        <v>751</v>
      </c>
    </row>
    <row r="38" spans="1:8" ht="28.8" x14ac:dyDescent="0.3">
      <c r="A38" s="381"/>
      <c r="B38" s="396" t="s">
        <v>120</v>
      </c>
      <c r="C38" s="397" t="s">
        <v>68</v>
      </c>
      <c r="D38" s="420">
        <v>2023</v>
      </c>
      <c r="E38" s="429">
        <v>9.2999999999999999E-2</v>
      </c>
      <c r="F38" s="378">
        <v>2030</v>
      </c>
      <c r="G38" s="426">
        <v>0.15</v>
      </c>
      <c r="H38" s="392" t="s">
        <v>751</v>
      </c>
    </row>
    <row r="39" spans="1:8" x14ac:dyDescent="0.3">
      <c r="A39" s="398"/>
      <c r="B39" s="399" t="s">
        <v>121</v>
      </c>
      <c r="C39" s="377" t="s">
        <v>772</v>
      </c>
      <c r="D39" s="420">
        <v>2024</v>
      </c>
      <c r="E39" s="420">
        <f>6302+5564</f>
        <v>11866</v>
      </c>
      <c r="F39" s="378">
        <v>2030</v>
      </c>
      <c r="G39" s="438">
        <v>12000</v>
      </c>
      <c r="H39" s="378" t="s">
        <v>73</v>
      </c>
    </row>
    <row r="40" spans="1:8" x14ac:dyDescent="0.3">
      <c r="A40" s="394" t="s">
        <v>122</v>
      </c>
      <c r="B40" s="400" t="s">
        <v>123</v>
      </c>
      <c r="C40" s="377" t="s">
        <v>68</v>
      </c>
      <c r="D40" s="420">
        <v>2024</v>
      </c>
      <c r="E40" s="430">
        <v>0.2</v>
      </c>
      <c r="F40" s="378">
        <v>2030</v>
      </c>
      <c r="G40" s="430">
        <v>0.25</v>
      </c>
      <c r="H40" s="378" t="s">
        <v>69</v>
      </c>
    </row>
    <row r="41" spans="1:8" x14ac:dyDescent="0.3">
      <c r="A41" s="401"/>
      <c r="B41" s="402" t="s">
        <v>124</v>
      </c>
      <c r="C41" s="397" t="s">
        <v>68</v>
      </c>
      <c r="D41" s="420">
        <v>2024</v>
      </c>
      <c r="E41" s="430">
        <v>0.2</v>
      </c>
      <c r="F41" s="378">
        <v>2030</v>
      </c>
      <c r="G41" s="430">
        <v>0.25</v>
      </c>
      <c r="H41" s="403" t="s">
        <v>69</v>
      </c>
    </row>
    <row r="42" spans="1:8" x14ac:dyDescent="0.3">
      <c r="A42" s="398"/>
      <c r="B42" s="404" t="s">
        <v>125</v>
      </c>
      <c r="C42" s="358" t="s">
        <v>126</v>
      </c>
      <c r="D42" s="362">
        <v>2024</v>
      </c>
      <c r="E42" s="362">
        <v>180</v>
      </c>
      <c r="F42" s="360">
        <v>2030</v>
      </c>
      <c r="G42" s="362">
        <v>200</v>
      </c>
      <c r="H42" s="360" t="s">
        <v>69</v>
      </c>
    </row>
    <row r="43" spans="1:8" x14ac:dyDescent="0.3">
      <c r="A43" s="349"/>
      <c r="B43" s="350" t="s">
        <v>93</v>
      </c>
      <c r="C43" s="387"/>
      <c r="D43" s="368"/>
      <c r="E43" s="368"/>
      <c r="F43" s="387"/>
      <c r="G43" s="368"/>
      <c r="H43" s="387"/>
    </row>
    <row r="44" spans="1:8" ht="15.6" customHeight="1" x14ac:dyDescent="0.3">
      <c r="A44" s="353" t="s">
        <v>127</v>
      </c>
      <c r="B44" s="354"/>
      <c r="C44" s="354"/>
      <c r="D44" s="354"/>
      <c r="E44" s="354"/>
      <c r="F44" s="354"/>
      <c r="G44" s="354"/>
      <c r="H44" s="355"/>
    </row>
    <row r="45" spans="1:8" x14ac:dyDescent="0.3">
      <c r="A45" s="379" t="s">
        <v>128</v>
      </c>
      <c r="B45" s="405" t="s">
        <v>76</v>
      </c>
      <c r="C45" s="406" t="s">
        <v>68</v>
      </c>
      <c r="D45" s="407">
        <v>2024</v>
      </c>
      <c r="E45" s="431">
        <f>E46/29356</f>
        <v>0.6240972884589181</v>
      </c>
      <c r="F45" s="407">
        <v>2030</v>
      </c>
      <c r="G45" s="431">
        <v>0.75</v>
      </c>
      <c r="H45" s="408" t="s">
        <v>752</v>
      </c>
    </row>
    <row r="46" spans="1:8" ht="16.2" x14ac:dyDescent="0.3">
      <c r="A46" s="379"/>
      <c r="B46" s="380" t="s">
        <v>129</v>
      </c>
      <c r="C46" s="358" t="s">
        <v>773</v>
      </c>
      <c r="D46" s="362">
        <v>2024</v>
      </c>
      <c r="E46" s="424">
        <f>18321</f>
        <v>18321</v>
      </c>
      <c r="F46" s="360">
        <v>2030</v>
      </c>
      <c r="G46" s="362">
        <f>0.75*30000</f>
        <v>22500</v>
      </c>
      <c r="H46" s="360" t="s">
        <v>69</v>
      </c>
    </row>
    <row r="47" spans="1:8" x14ac:dyDescent="0.3">
      <c r="A47" s="379"/>
      <c r="B47" s="380" t="s">
        <v>130</v>
      </c>
      <c r="C47" s="358" t="s">
        <v>75</v>
      </c>
      <c r="D47" s="362">
        <v>2024</v>
      </c>
      <c r="E47" s="362">
        <v>1813</v>
      </c>
      <c r="F47" s="360">
        <v>2030</v>
      </c>
      <c r="G47" s="424">
        <f>E47*0.9</f>
        <v>1631.7</v>
      </c>
      <c r="H47" s="360" t="s">
        <v>131</v>
      </c>
    </row>
    <row r="48" spans="1:8" x14ac:dyDescent="0.3">
      <c r="A48" s="379"/>
      <c r="B48" s="361" t="s">
        <v>132</v>
      </c>
      <c r="C48" s="358" t="s">
        <v>75</v>
      </c>
      <c r="D48" s="362">
        <v>2024</v>
      </c>
      <c r="E48" s="362">
        <v>2215</v>
      </c>
      <c r="F48" s="360">
        <v>2030</v>
      </c>
      <c r="G48" s="424">
        <f>E48*0.9</f>
        <v>1993.5</v>
      </c>
      <c r="H48" s="360" t="s">
        <v>71</v>
      </c>
    </row>
    <row r="49" spans="1:9" x14ac:dyDescent="0.3">
      <c r="A49" s="375" t="s">
        <v>133</v>
      </c>
      <c r="B49" s="409" t="s">
        <v>753</v>
      </c>
      <c r="C49" s="391" t="s">
        <v>68</v>
      </c>
      <c r="D49" s="410">
        <v>2024</v>
      </c>
      <c r="E49" s="432">
        <f>6/16</f>
        <v>0.375</v>
      </c>
      <c r="F49" s="410">
        <v>2030</v>
      </c>
      <c r="G49" s="432">
        <v>0.5</v>
      </c>
      <c r="H49" s="392" t="s">
        <v>134</v>
      </c>
      <c r="I49" s="411" t="s">
        <v>135</v>
      </c>
    </row>
    <row r="50" spans="1:9" x14ac:dyDescent="0.3">
      <c r="A50" s="379"/>
      <c r="B50" s="385" t="s">
        <v>136</v>
      </c>
      <c r="C50" s="358" t="s">
        <v>754</v>
      </c>
      <c r="D50" s="362">
        <v>2024</v>
      </c>
      <c r="E50" s="362">
        <v>125</v>
      </c>
      <c r="F50" s="360">
        <v>2030</v>
      </c>
      <c r="G50" s="362">
        <v>135</v>
      </c>
      <c r="H50" s="360" t="s">
        <v>134</v>
      </c>
    </row>
    <row r="51" spans="1:9" x14ac:dyDescent="0.3">
      <c r="A51" s="379"/>
      <c r="B51" s="380" t="s">
        <v>755</v>
      </c>
      <c r="C51" s="358" t="s">
        <v>79</v>
      </c>
      <c r="D51" s="362">
        <v>2024</v>
      </c>
      <c r="E51" s="362">
        <v>804</v>
      </c>
      <c r="F51" s="360">
        <v>2030</v>
      </c>
      <c r="G51" s="362">
        <v>850</v>
      </c>
      <c r="H51" s="360" t="s">
        <v>134</v>
      </c>
    </row>
    <row r="52" spans="1:9" x14ac:dyDescent="0.3">
      <c r="A52" s="383"/>
      <c r="B52" s="386" t="s">
        <v>137</v>
      </c>
      <c r="C52" s="358" t="s">
        <v>79</v>
      </c>
      <c r="D52" s="362">
        <v>2024</v>
      </c>
      <c r="E52" s="362">
        <v>77</v>
      </c>
      <c r="F52" s="360">
        <v>2030</v>
      </c>
      <c r="G52" s="362">
        <v>85</v>
      </c>
      <c r="H52" s="360" t="s">
        <v>134</v>
      </c>
    </row>
    <row r="53" spans="1:9" x14ac:dyDescent="0.3">
      <c r="A53" s="349"/>
      <c r="B53" s="409" t="s">
        <v>756</v>
      </c>
      <c r="C53" s="367" t="s">
        <v>68</v>
      </c>
      <c r="D53" s="368">
        <v>2024</v>
      </c>
      <c r="E53" s="433">
        <f>1007/1173</f>
        <v>0.85848252344416032</v>
      </c>
      <c r="F53" s="387">
        <v>2030</v>
      </c>
      <c r="G53" s="433">
        <v>0.9</v>
      </c>
      <c r="H53" s="387" t="s">
        <v>757</v>
      </c>
    </row>
    <row r="54" spans="1:9" ht="15.6" customHeight="1" x14ac:dyDescent="0.3">
      <c r="A54" s="353" t="s">
        <v>138</v>
      </c>
      <c r="B54" s="354"/>
      <c r="C54" s="354"/>
      <c r="D54" s="354"/>
      <c r="E54" s="354"/>
      <c r="F54" s="354"/>
      <c r="G54" s="354"/>
      <c r="H54" s="355"/>
    </row>
    <row r="55" spans="1:9" x14ac:dyDescent="0.3">
      <c r="A55" s="379" t="s">
        <v>139</v>
      </c>
      <c r="B55" s="412" t="s">
        <v>140</v>
      </c>
      <c r="C55" s="406" t="s">
        <v>79</v>
      </c>
      <c r="D55" s="407">
        <v>2024</v>
      </c>
      <c r="E55" s="420" t="s">
        <v>749</v>
      </c>
      <c r="F55" s="360">
        <v>2030</v>
      </c>
      <c r="G55" s="420" t="s">
        <v>749</v>
      </c>
      <c r="H55" s="408" t="s">
        <v>758</v>
      </c>
    </row>
    <row r="56" spans="1:9" x14ac:dyDescent="0.3">
      <c r="A56" s="379"/>
      <c r="B56" s="357" t="s">
        <v>141</v>
      </c>
      <c r="C56" s="358" t="s">
        <v>75</v>
      </c>
      <c r="D56" s="362">
        <v>2024</v>
      </c>
      <c r="E56" s="424">
        <v>576.4</v>
      </c>
      <c r="F56" s="360">
        <v>2030</v>
      </c>
      <c r="G56" s="424">
        <f>E56*1.1</f>
        <v>634.04000000000008</v>
      </c>
      <c r="H56" s="360" t="s">
        <v>69</v>
      </c>
    </row>
    <row r="57" spans="1:9" x14ac:dyDescent="0.3">
      <c r="A57" s="379"/>
      <c r="B57" s="357" t="s">
        <v>142</v>
      </c>
      <c r="C57" s="358" t="s">
        <v>68</v>
      </c>
      <c r="D57" s="362">
        <v>2024</v>
      </c>
      <c r="E57" s="420" t="s">
        <v>749</v>
      </c>
      <c r="F57" s="360">
        <v>2030</v>
      </c>
      <c r="G57" s="426">
        <v>1</v>
      </c>
      <c r="H57" s="360" t="s">
        <v>69</v>
      </c>
    </row>
    <row r="58" spans="1:9" x14ac:dyDescent="0.3">
      <c r="A58" s="379"/>
      <c r="B58" s="386" t="s">
        <v>143</v>
      </c>
      <c r="C58" s="358" t="s">
        <v>79</v>
      </c>
      <c r="D58" s="407">
        <v>2024</v>
      </c>
      <c r="E58" s="420" t="s">
        <v>749</v>
      </c>
      <c r="F58" s="360">
        <v>2030</v>
      </c>
      <c r="G58" s="420" t="s">
        <v>749</v>
      </c>
      <c r="H58" s="360" t="s">
        <v>758</v>
      </c>
    </row>
    <row r="59" spans="1:9" x14ac:dyDescent="0.3">
      <c r="A59" s="360"/>
      <c r="B59" s="413" t="s">
        <v>93</v>
      </c>
      <c r="C59" s="359"/>
      <c r="D59" s="362"/>
      <c r="E59" s="362"/>
      <c r="F59" s="360"/>
      <c r="G59" s="362"/>
      <c r="H59" s="360"/>
    </row>
    <row r="60" spans="1:9" ht="149.1" customHeight="1" x14ac:dyDescent="0.3">
      <c r="A60" s="414" t="s">
        <v>144</v>
      </c>
      <c r="B60" s="414"/>
      <c r="C60" s="414"/>
      <c r="D60" s="414"/>
      <c r="E60" s="414"/>
      <c r="F60" s="414"/>
      <c r="G60" s="414"/>
      <c r="H60" s="414"/>
    </row>
  </sheetData>
  <mergeCells count="18">
    <mergeCell ref="A18:H18"/>
    <mergeCell ref="A3:H3"/>
    <mergeCell ref="A4:A9"/>
    <mergeCell ref="A11:H11"/>
    <mergeCell ref="A12:A13"/>
    <mergeCell ref="A15:A16"/>
    <mergeCell ref="A60:H60"/>
    <mergeCell ref="A19:A24"/>
    <mergeCell ref="A25:A26"/>
    <mergeCell ref="A28:H28"/>
    <mergeCell ref="A29:A36"/>
    <mergeCell ref="A37:A39"/>
    <mergeCell ref="A40:A42"/>
    <mergeCell ref="A44:H44"/>
    <mergeCell ref="A45:A48"/>
    <mergeCell ref="A49:A52"/>
    <mergeCell ref="A54:H54"/>
    <mergeCell ref="A55:A58"/>
  </mergeCells>
  <pageMargins left="0.7" right="0.7" top="0.75" bottom="0.75" header="0.3" footer="0.3"/>
  <pageSetup paperSize="8"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3F0F-706B-4B5C-A05B-93DC71630234}">
  <sheetPr>
    <tabColor theme="0" tint="-4.9989318521683403E-2"/>
  </sheetPr>
  <dimension ref="A1:K37"/>
  <sheetViews>
    <sheetView zoomScaleNormal="100" workbookViewId="0">
      <pane xSplit="1" ySplit="3" topLeftCell="B4" activePane="bottomRight" state="frozen"/>
      <selection pane="topRight" activeCell="B1" sqref="B1"/>
      <selection pane="bottomLeft" activeCell="A4" sqref="A4"/>
      <selection pane="bottomRight" activeCell="A41" sqref="A41"/>
    </sheetView>
  </sheetViews>
  <sheetFormatPr defaultColWidth="8.77734375" defaultRowHeight="14.4" x14ac:dyDescent="0.3"/>
  <cols>
    <col min="1" max="1" width="54.77734375" style="16" customWidth="1"/>
    <col min="2" max="2" width="10.21875" style="1" customWidth="1"/>
    <col min="3" max="3" width="10.77734375" style="1" customWidth="1"/>
    <col min="4" max="4" width="25.5546875" style="1" customWidth="1"/>
    <col min="5" max="5" width="62" style="1" customWidth="1"/>
    <col min="6" max="6" width="24.77734375" style="1" customWidth="1"/>
    <col min="7" max="7" width="63.21875" style="64" customWidth="1"/>
    <col min="8" max="8" width="16.21875" style="1" customWidth="1"/>
    <col min="9" max="9" width="48.44140625" style="1" customWidth="1"/>
    <col min="10" max="10" width="26.77734375" style="1" customWidth="1"/>
    <col min="11" max="11" width="21" style="1" customWidth="1"/>
    <col min="12" max="16384" width="8.77734375" style="1"/>
  </cols>
  <sheetData>
    <row r="1" spans="1:11" x14ac:dyDescent="0.3">
      <c r="A1" s="11" t="s">
        <v>14</v>
      </c>
      <c r="B1" s="63"/>
    </row>
    <row r="2" spans="1:11" ht="24.75" customHeight="1" x14ac:dyDescent="0.3">
      <c r="A2" s="145" t="s">
        <v>3</v>
      </c>
      <c r="B2" s="146"/>
      <c r="C2" s="146"/>
      <c r="D2" s="146"/>
      <c r="E2" s="146"/>
      <c r="F2" s="146"/>
      <c r="G2" s="146"/>
      <c r="H2" s="146"/>
      <c r="I2" s="146"/>
      <c r="J2" s="146"/>
      <c r="K2" s="146"/>
    </row>
    <row r="3" spans="1:11" s="66" customFormat="1" ht="28.8" x14ac:dyDescent="0.3">
      <c r="A3" s="26" t="s">
        <v>297</v>
      </c>
      <c r="B3" s="26" t="s">
        <v>16</v>
      </c>
      <c r="C3" s="26" t="s">
        <v>17</v>
      </c>
      <c r="D3" s="26" t="s">
        <v>18</v>
      </c>
      <c r="E3" s="26" t="s">
        <v>19</v>
      </c>
      <c r="F3" s="26" t="s">
        <v>20</v>
      </c>
      <c r="G3" s="65" t="s">
        <v>21</v>
      </c>
      <c r="H3" s="26" t="s">
        <v>22</v>
      </c>
      <c r="I3" s="26" t="s">
        <v>23</v>
      </c>
      <c r="J3" s="46" t="s">
        <v>24</v>
      </c>
      <c r="K3" s="47" t="s">
        <v>25</v>
      </c>
    </row>
    <row r="4" spans="1:11" s="73" customFormat="1" ht="52.5" customHeight="1" x14ac:dyDescent="0.3">
      <c r="A4" s="58" t="s">
        <v>26</v>
      </c>
      <c r="B4" s="67" t="s">
        <v>27</v>
      </c>
      <c r="C4" s="68"/>
      <c r="D4" s="69"/>
      <c r="E4" s="70" t="s">
        <v>298</v>
      </c>
      <c r="F4" s="62" t="s">
        <v>287</v>
      </c>
      <c r="G4" s="61" t="s">
        <v>299</v>
      </c>
      <c r="H4" s="71" t="s">
        <v>276</v>
      </c>
      <c r="I4" s="71" t="s">
        <v>300</v>
      </c>
      <c r="J4" s="71" t="s">
        <v>277</v>
      </c>
      <c r="K4" s="72"/>
    </row>
    <row r="5" spans="1:11" s="73" customFormat="1" ht="30.75" customHeight="1" x14ac:dyDescent="0.3">
      <c r="A5" s="58" t="s">
        <v>163</v>
      </c>
      <c r="B5" s="136" t="s">
        <v>27</v>
      </c>
      <c r="C5" s="136"/>
      <c r="D5" s="147"/>
      <c r="E5" s="127" t="s">
        <v>301</v>
      </c>
      <c r="F5" s="120"/>
      <c r="G5" s="61" t="s">
        <v>302</v>
      </c>
      <c r="H5" s="75" t="s">
        <v>276</v>
      </c>
      <c r="I5" s="76" t="s">
        <v>303</v>
      </c>
      <c r="J5" s="76" t="s">
        <v>277</v>
      </c>
      <c r="K5" s="12"/>
    </row>
    <row r="6" spans="1:11" s="73" customFormat="1" ht="44.55" customHeight="1" x14ac:dyDescent="0.3">
      <c r="A6" s="58"/>
      <c r="B6" s="138"/>
      <c r="C6" s="138"/>
      <c r="D6" s="148"/>
      <c r="E6" s="131"/>
      <c r="F6" s="122"/>
      <c r="G6" s="61" t="s">
        <v>304</v>
      </c>
      <c r="H6" s="75" t="s">
        <v>276</v>
      </c>
      <c r="I6" s="76" t="s">
        <v>305</v>
      </c>
      <c r="J6" s="76" t="s">
        <v>277</v>
      </c>
      <c r="K6" s="12"/>
    </row>
    <row r="7" spans="1:11" s="73" customFormat="1" ht="28.8" x14ac:dyDescent="0.3">
      <c r="A7" s="123" t="s">
        <v>28</v>
      </c>
      <c r="B7" s="125" t="s">
        <v>27</v>
      </c>
      <c r="C7" s="126"/>
      <c r="D7" s="120"/>
      <c r="E7" s="143" t="s">
        <v>306</v>
      </c>
      <c r="F7" s="120" t="s">
        <v>307</v>
      </c>
      <c r="G7" s="60" t="s">
        <v>308</v>
      </c>
      <c r="H7" s="71">
        <v>2027</v>
      </c>
      <c r="I7" s="71" t="s">
        <v>309</v>
      </c>
      <c r="J7" s="71" t="s">
        <v>277</v>
      </c>
      <c r="K7" s="12"/>
    </row>
    <row r="8" spans="1:11" s="73" customFormat="1" ht="42" customHeight="1" x14ac:dyDescent="0.3">
      <c r="A8" s="124"/>
      <c r="B8" s="125"/>
      <c r="C8" s="126"/>
      <c r="D8" s="121"/>
      <c r="E8" s="143"/>
      <c r="F8" s="121"/>
      <c r="G8" s="60" t="s">
        <v>310</v>
      </c>
      <c r="H8" s="71">
        <v>2027</v>
      </c>
      <c r="I8" s="71" t="s">
        <v>311</v>
      </c>
      <c r="J8" s="71" t="s">
        <v>312</v>
      </c>
      <c r="K8" s="12"/>
    </row>
    <row r="9" spans="1:11" s="73" customFormat="1" ht="59.1" customHeight="1" x14ac:dyDescent="0.3">
      <c r="A9" s="124"/>
      <c r="B9" s="125"/>
      <c r="C9" s="126"/>
      <c r="D9" s="121"/>
      <c r="E9" s="143"/>
      <c r="F9" s="121"/>
      <c r="G9" s="60" t="s">
        <v>313</v>
      </c>
      <c r="H9" s="71" t="s">
        <v>276</v>
      </c>
      <c r="I9" s="79" t="s">
        <v>314</v>
      </c>
      <c r="J9" s="71" t="s">
        <v>277</v>
      </c>
      <c r="K9" s="12"/>
    </row>
    <row r="10" spans="1:11" s="73" customFormat="1" ht="28.8" x14ac:dyDescent="0.3">
      <c r="A10" s="123" t="s">
        <v>175</v>
      </c>
      <c r="B10" s="125" t="s">
        <v>27</v>
      </c>
      <c r="C10" s="126"/>
      <c r="D10" s="144"/>
      <c r="E10" s="143" t="s">
        <v>315</v>
      </c>
      <c r="F10" s="120" t="s">
        <v>316</v>
      </c>
      <c r="G10" s="61" t="s">
        <v>317</v>
      </c>
      <c r="H10" s="80" t="s">
        <v>318</v>
      </c>
      <c r="I10" s="80"/>
      <c r="J10" s="79" t="s">
        <v>277</v>
      </c>
      <c r="K10" s="12"/>
    </row>
    <row r="11" spans="1:11" s="73" customFormat="1" ht="60" customHeight="1" x14ac:dyDescent="0.3">
      <c r="A11" s="124"/>
      <c r="B11" s="125"/>
      <c r="C11" s="126"/>
      <c r="D11" s="142"/>
      <c r="E11" s="143"/>
      <c r="F11" s="121"/>
      <c r="G11" s="82" t="s">
        <v>319</v>
      </c>
      <c r="H11" s="83" t="s">
        <v>276</v>
      </c>
      <c r="I11" s="79" t="s">
        <v>320</v>
      </c>
      <c r="J11" s="79" t="s">
        <v>277</v>
      </c>
      <c r="K11" s="12"/>
    </row>
    <row r="12" spans="1:11" s="73" customFormat="1" ht="43.2" x14ac:dyDescent="0.3">
      <c r="A12" s="123" t="s">
        <v>29</v>
      </c>
      <c r="B12" s="125" t="s">
        <v>27</v>
      </c>
      <c r="C12" s="126"/>
      <c r="D12" s="120"/>
      <c r="E12" s="143" t="s">
        <v>464</v>
      </c>
      <c r="F12" s="120" t="s">
        <v>461</v>
      </c>
      <c r="G12" s="61" t="s">
        <v>321</v>
      </c>
      <c r="H12" s="84">
        <v>2027</v>
      </c>
      <c r="I12" s="84" t="s">
        <v>322</v>
      </c>
      <c r="J12" s="80" t="s">
        <v>277</v>
      </c>
      <c r="K12" s="12"/>
    </row>
    <row r="13" spans="1:11" s="73" customFormat="1" ht="72" x14ac:dyDescent="0.3">
      <c r="A13" s="124"/>
      <c r="B13" s="125"/>
      <c r="C13" s="126"/>
      <c r="D13" s="121"/>
      <c r="E13" s="143"/>
      <c r="F13" s="121"/>
      <c r="G13" s="61" t="s">
        <v>462</v>
      </c>
      <c r="H13" s="84" t="s">
        <v>276</v>
      </c>
      <c r="I13" s="84" t="s">
        <v>278</v>
      </c>
      <c r="J13" s="80" t="s">
        <v>277</v>
      </c>
      <c r="K13" s="12"/>
    </row>
    <row r="14" spans="1:11" s="73" customFormat="1" ht="31.5" customHeight="1" x14ac:dyDescent="0.3">
      <c r="A14" s="124"/>
      <c r="B14" s="125"/>
      <c r="C14" s="126"/>
      <c r="D14" s="121"/>
      <c r="E14" s="143"/>
      <c r="F14" s="121"/>
      <c r="G14" s="61" t="s">
        <v>323</v>
      </c>
      <c r="H14" s="84" t="s">
        <v>276</v>
      </c>
      <c r="I14" s="84" t="s">
        <v>279</v>
      </c>
      <c r="J14" s="80" t="s">
        <v>277</v>
      </c>
      <c r="K14" s="12"/>
    </row>
    <row r="15" spans="1:11" s="73" customFormat="1" ht="75.75" customHeight="1" x14ac:dyDescent="0.3">
      <c r="A15" s="124"/>
      <c r="B15" s="125"/>
      <c r="C15" s="126"/>
      <c r="D15" s="121"/>
      <c r="E15" s="143"/>
      <c r="F15" s="121"/>
      <c r="G15" s="61" t="s">
        <v>463</v>
      </c>
      <c r="H15" s="84" t="s">
        <v>276</v>
      </c>
      <c r="I15" s="84" t="s">
        <v>280</v>
      </c>
      <c r="J15" s="80" t="s">
        <v>277</v>
      </c>
      <c r="K15" s="12"/>
    </row>
    <row r="16" spans="1:11" s="73" customFormat="1" ht="68.25" customHeight="1" x14ac:dyDescent="0.3">
      <c r="A16" s="124"/>
      <c r="B16" s="125"/>
      <c r="C16" s="126"/>
      <c r="D16" s="121"/>
      <c r="E16" s="143"/>
      <c r="F16" s="121"/>
      <c r="G16" s="61" t="s">
        <v>324</v>
      </c>
      <c r="H16" s="84" t="s">
        <v>276</v>
      </c>
      <c r="I16" s="84" t="s">
        <v>281</v>
      </c>
      <c r="J16" s="80" t="s">
        <v>277</v>
      </c>
      <c r="K16" s="12"/>
    </row>
    <row r="17" spans="1:11" s="73" customFormat="1" x14ac:dyDescent="0.3">
      <c r="A17" s="132"/>
      <c r="B17" s="125"/>
      <c r="C17" s="126"/>
      <c r="D17" s="122"/>
      <c r="E17" s="143"/>
      <c r="F17" s="122"/>
      <c r="G17" s="85"/>
      <c r="H17" s="86"/>
      <c r="I17" s="80"/>
      <c r="J17" s="80"/>
      <c r="K17" s="12"/>
    </row>
    <row r="18" spans="1:11" s="73" customFormat="1" ht="31.05" customHeight="1" x14ac:dyDescent="0.3">
      <c r="A18" s="123" t="s">
        <v>164</v>
      </c>
      <c r="B18" s="125" t="s">
        <v>27</v>
      </c>
      <c r="C18" s="126"/>
      <c r="D18" s="144"/>
      <c r="E18" s="143" t="s">
        <v>282</v>
      </c>
      <c r="F18" s="120"/>
      <c r="G18" s="87" t="s">
        <v>325</v>
      </c>
      <c r="H18" s="83">
        <v>2030</v>
      </c>
      <c r="I18" s="84" t="s">
        <v>283</v>
      </c>
      <c r="J18" s="84" t="s">
        <v>277</v>
      </c>
      <c r="K18" s="12"/>
    </row>
    <row r="19" spans="1:11" s="73" customFormat="1" ht="31.05" customHeight="1" x14ac:dyDescent="0.3">
      <c r="A19" s="124"/>
      <c r="B19" s="125"/>
      <c r="C19" s="126"/>
      <c r="D19" s="144"/>
      <c r="E19" s="143"/>
      <c r="F19" s="121"/>
      <c r="G19" s="60" t="s">
        <v>326</v>
      </c>
      <c r="H19" s="83" t="s">
        <v>276</v>
      </c>
      <c r="I19" s="84" t="s">
        <v>284</v>
      </c>
      <c r="J19" s="84" t="s">
        <v>277</v>
      </c>
      <c r="K19" s="12"/>
    </row>
    <row r="20" spans="1:11" s="73" customFormat="1" ht="46.5" customHeight="1" x14ac:dyDescent="0.3">
      <c r="A20" s="132"/>
      <c r="B20" s="125"/>
      <c r="C20" s="126"/>
      <c r="D20" s="144"/>
      <c r="E20" s="143"/>
      <c r="F20" s="122"/>
      <c r="G20" s="60" t="s">
        <v>327</v>
      </c>
      <c r="H20" s="83" t="s">
        <v>276</v>
      </c>
      <c r="I20" s="84" t="s">
        <v>285</v>
      </c>
      <c r="J20" s="84" t="s">
        <v>277</v>
      </c>
      <c r="K20" s="12"/>
    </row>
    <row r="21" spans="1:11" s="73" customFormat="1" ht="31.05" customHeight="1" x14ac:dyDescent="0.3">
      <c r="A21" s="133" t="s">
        <v>165</v>
      </c>
      <c r="B21" s="136" t="s">
        <v>27</v>
      </c>
      <c r="C21" s="139"/>
      <c r="D21" s="127"/>
      <c r="E21" s="127" t="s">
        <v>286</v>
      </c>
      <c r="F21" s="120" t="s">
        <v>287</v>
      </c>
      <c r="G21" s="60" t="s">
        <v>328</v>
      </c>
      <c r="H21" s="88">
        <v>2030</v>
      </c>
      <c r="I21" s="79" t="s">
        <v>290</v>
      </c>
      <c r="J21" s="84" t="s">
        <v>277</v>
      </c>
      <c r="K21" s="12"/>
    </row>
    <row r="22" spans="1:11" s="73" customFormat="1" ht="31.05" customHeight="1" x14ac:dyDescent="0.3">
      <c r="A22" s="134"/>
      <c r="B22" s="137"/>
      <c r="C22" s="140"/>
      <c r="D22" s="128"/>
      <c r="E22" s="128"/>
      <c r="F22" s="121"/>
      <c r="G22" s="60" t="s">
        <v>288</v>
      </c>
      <c r="H22" s="88" t="s">
        <v>276</v>
      </c>
      <c r="I22" s="79" t="s">
        <v>291</v>
      </c>
      <c r="J22" s="84" t="s">
        <v>277</v>
      </c>
      <c r="K22" s="12"/>
    </row>
    <row r="23" spans="1:11" s="73" customFormat="1" ht="48.75" customHeight="1" x14ac:dyDescent="0.3">
      <c r="A23" s="134"/>
      <c r="B23" s="137"/>
      <c r="C23" s="140"/>
      <c r="D23" s="128"/>
      <c r="E23" s="128"/>
      <c r="F23" s="121"/>
      <c r="G23" s="60" t="s">
        <v>289</v>
      </c>
      <c r="H23" s="88" t="s">
        <v>276</v>
      </c>
      <c r="I23" s="89" t="s">
        <v>292</v>
      </c>
      <c r="J23" s="84" t="s">
        <v>277</v>
      </c>
      <c r="K23" s="12"/>
    </row>
    <row r="24" spans="1:11" s="73" customFormat="1" ht="48.75" customHeight="1" x14ac:dyDescent="0.3">
      <c r="A24" s="135"/>
      <c r="B24" s="138"/>
      <c r="C24" s="141"/>
      <c r="D24" s="131"/>
      <c r="E24" s="131"/>
      <c r="F24" s="122"/>
      <c r="G24" s="61" t="s">
        <v>329</v>
      </c>
      <c r="H24" s="88" t="s">
        <v>276</v>
      </c>
      <c r="I24" s="90" t="s">
        <v>293</v>
      </c>
      <c r="J24" s="84" t="s">
        <v>277</v>
      </c>
      <c r="K24" s="12"/>
    </row>
    <row r="25" spans="1:11" s="73" customFormat="1" ht="45.75" customHeight="1" x14ac:dyDescent="0.3">
      <c r="A25" s="123" t="s">
        <v>30</v>
      </c>
      <c r="B25" s="125" t="s">
        <v>27</v>
      </c>
      <c r="C25" s="126"/>
      <c r="D25" s="142"/>
      <c r="E25" s="143" t="s">
        <v>294</v>
      </c>
      <c r="F25" s="120" t="s">
        <v>330</v>
      </c>
      <c r="G25" s="61" t="s">
        <v>295</v>
      </c>
      <c r="H25" s="91">
        <v>2030</v>
      </c>
      <c r="I25" s="76" t="s">
        <v>296</v>
      </c>
      <c r="J25" s="76" t="s">
        <v>331</v>
      </c>
      <c r="K25" s="12"/>
    </row>
    <row r="26" spans="1:11" s="73" customFormat="1" ht="45.75" customHeight="1" x14ac:dyDescent="0.3">
      <c r="A26" s="124"/>
      <c r="B26" s="125"/>
      <c r="C26" s="126"/>
      <c r="D26" s="142"/>
      <c r="E26" s="143"/>
      <c r="F26" s="121"/>
      <c r="G26" s="61" t="s">
        <v>332</v>
      </c>
      <c r="H26" s="91" t="s">
        <v>276</v>
      </c>
      <c r="I26" s="76" t="s">
        <v>333</v>
      </c>
      <c r="J26" s="84" t="s">
        <v>277</v>
      </c>
      <c r="K26" s="12"/>
    </row>
    <row r="27" spans="1:11" s="73" customFormat="1" ht="48" customHeight="1" x14ac:dyDescent="0.3">
      <c r="A27" s="124"/>
      <c r="B27" s="125"/>
      <c r="C27" s="126"/>
      <c r="D27" s="142"/>
      <c r="E27" s="143"/>
      <c r="F27" s="121"/>
      <c r="G27" s="61" t="s">
        <v>334</v>
      </c>
      <c r="H27" s="91" t="s">
        <v>276</v>
      </c>
      <c r="I27" s="71" t="s">
        <v>335</v>
      </c>
      <c r="J27" s="84" t="s">
        <v>277</v>
      </c>
      <c r="K27" s="12"/>
    </row>
    <row r="28" spans="1:11" s="73" customFormat="1" ht="48.75" customHeight="1" x14ac:dyDescent="0.3">
      <c r="A28" s="132"/>
      <c r="B28" s="125"/>
      <c r="C28" s="126"/>
      <c r="D28" s="142"/>
      <c r="E28" s="143"/>
      <c r="F28" s="122"/>
      <c r="G28" s="61" t="s">
        <v>336</v>
      </c>
      <c r="H28" s="83" t="s">
        <v>276</v>
      </c>
      <c r="I28" s="84" t="s">
        <v>337</v>
      </c>
      <c r="J28" s="84" t="s">
        <v>277</v>
      </c>
      <c r="K28" s="12"/>
    </row>
    <row r="29" spans="1:11" s="73" customFormat="1" ht="43.2" x14ac:dyDescent="0.3">
      <c r="A29" s="123" t="s">
        <v>31</v>
      </c>
      <c r="B29" s="125" t="s">
        <v>27</v>
      </c>
      <c r="C29" s="126"/>
      <c r="D29" s="127"/>
      <c r="E29" s="127" t="s">
        <v>338</v>
      </c>
      <c r="F29" s="120" t="s">
        <v>287</v>
      </c>
      <c r="G29" s="60" t="s">
        <v>339</v>
      </c>
      <c r="H29" s="88">
        <v>2035</v>
      </c>
      <c r="I29" s="84" t="s">
        <v>340</v>
      </c>
      <c r="J29" s="80" t="s">
        <v>341</v>
      </c>
      <c r="K29" s="12"/>
    </row>
    <row r="30" spans="1:11" s="73" customFormat="1" ht="64.5" customHeight="1" x14ac:dyDescent="0.3">
      <c r="A30" s="124"/>
      <c r="B30" s="125"/>
      <c r="C30" s="126"/>
      <c r="D30" s="128"/>
      <c r="E30" s="128"/>
      <c r="F30" s="121"/>
      <c r="G30" s="60" t="s">
        <v>342</v>
      </c>
      <c r="H30" s="88">
        <v>2035</v>
      </c>
      <c r="I30" s="84" t="s">
        <v>343</v>
      </c>
      <c r="J30" s="80" t="s">
        <v>344</v>
      </c>
      <c r="K30" s="12"/>
    </row>
    <row r="31" spans="1:11" s="73" customFormat="1" ht="31.05" customHeight="1" x14ac:dyDescent="0.3">
      <c r="A31" s="123" t="s">
        <v>157</v>
      </c>
      <c r="B31" s="125" t="s">
        <v>27</v>
      </c>
      <c r="C31" s="125"/>
      <c r="D31" s="127"/>
      <c r="E31" s="127" t="s">
        <v>345</v>
      </c>
      <c r="F31" s="120" t="s">
        <v>330</v>
      </c>
      <c r="G31" s="92" t="s">
        <v>346</v>
      </c>
      <c r="H31" s="83">
        <v>2030</v>
      </c>
      <c r="I31" s="84" t="s">
        <v>347</v>
      </c>
      <c r="J31" s="84" t="s">
        <v>277</v>
      </c>
      <c r="K31" s="12"/>
    </row>
    <row r="32" spans="1:11" s="73" customFormat="1" ht="45.75" customHeight="1" x14ac:dyDescent="0.3">
      <c r="A32" s="124"/>
      <c r="B32" s="125"/>
      <c r="C32" s="125"/>
      <c r="D32" s="128"/>
      <c r="E32" s="128"/>
      <c r="F32" s="121"/>
      <c r="G32" s="61" t="s">
        <v>348</v>
      </c>
      <c r="H32" s="83">
        <v>2030</v>
      </c>
      <c r="I32" s="84" t="s">
        <v>349</v>
      </c>
      <c r="J32" s="84" t="s">
        <v>277</v>
      </c>
      <c r="K32" s="12"/>
    </row>
    <row r="33" spans="1:11" s="73" customFormat="1" ht="45.6" customHeight="1" x14ac:dyDescent="0.3">
      <c r="A33" s="132"/>
      <c r="B33" s="125"/>
      <c r="C33" s="125"/>
      <c r="D33" s="131"/>
      <c r="E33" s="131"/>
      <c r="F33" s="122"/>
      <c r="G33" s="61" t="s">
        <v>350</v>
      </c>
      <c r="H33" s="83">
        <v>2030</v>
      </c>
      <c r="I33" s="84" t="s">
        <v>351</v>
      </c>
      <c r="J33" s="84" t="s">
        <v>277</v>
      </c>
      <c r="K33" s="12"/>
    </row>
    <row r="34" spans="1:11" s="73" customFormat="1" ht="89.25" customHeight="1" x14ac:dyDescent="0.3">
      <c r="A34" s="59" t="s">
        <v>158</v>
      </c>
      <c r="B34" s="77" t="s">
        <v>27</v>
      </c>
      <c r="C34" s="78"/>
      <c r="D34" s="62"/>
      <c r="E34" s="74" t="s">
        <v>352</v>
      </c>
      <c r="F34" s="12" t="s">
        <v>353</v>
      </c>
      <c r="G34" s="61" t="s">
        <v>354</v>
      </c>
      <c r="H34" s="83">
        <v>2030</v>
      </c>
      <c r="I34" s="84" t="s">
        <v>355</v>
      </c>
      <c r="J34" s="84" t="s">
        <v>277</v>
      </c>
      <c r="K34" s="12"/>
    </row>
    <row r="35" spans="1:11" s="73" customFormat="1" ht="31.05" customHeight="1" x14ac:dyDescent="0.3">
      <c r="A35" s="123" t="s">
        <v>156</v>
      </c>
      <c r="B35" s="125" t="s">
        <v>27</v>
      </c>
      <c r="C35" s="126"/>
      <c r="D35" s="120"/>
      <c r="E35" s="127" t="s">
        <v>356</v>
      </c>
      <c r="F35" s="129" t="s">
        <v>353</v>
      </c>
      <c r="G35" s="60" t="s">
        <v>210</v>
      </c>
      <c r="H35" s="88">
        <v>2030</v>
      </c>
      <c r="I35" s="79" t="s">
        <v>357</v>
      </c>
      <c r="J35" s="84" t="s">
        <v>277</v>
      </c>
      <c r="K35" s="12"/>
    </row>
    <row r="36" spans="1:11" s="73" customFormat="1" ht="75" customHeight="1" x14ac:dyDescent="0.3">
      <c r="A36" s="124"/>
      <c r="B36" s="125"/>
      <c r="C36" s="126"/>
      <c r="D36" s="121"/>
      <c r="E36" s="128"/>
      <c r="F36" s="129"/>
      <c r="G36" s="93" t="s">
        <v>358</v>
      </c>
      <c r="H36" s="88" t="s">
        <v>276</v>
      </c>
      <c r="I36" s="79" t="s">
        <v>359</v>
      </c>
      <c r="J36" s="84" t="s">
        <v>277</v>
      </c>
      <c r="K36" s="12"/>
    </row>
    <row r="37" spans="1:11" s="73" customFormat="1" ht="44.25" customHeight="1" x14ac:dyDescent="0.3">
      <c r="A37" s="59" t="s">
        <v>166</v>
      </c>
      <c r="B37" s="77" t="s">
        <v>27</v>
      </c>
      <c r="C37" s="78"/>
      <c r="D37" s="79"/>
      <c r="E37" s="79" t="s">
        <v>356</v>
      </c>
      <c r="F37" s="12" t="s">
        <v>353</v>
      </c>
      <c r="G37" s="61" t="s">
        <v>332</v>
      </c>
      <c r="H37" s="88" t="s">
        <v>276</v>
      </c>
      <c r="I37" s="79" t="s">
        <v>333</v>
      </c>
      <c r="J37" s="84" t="s">
        <v>277</v>
      </c>
      <c r="K37" s="12"/>
    </row>
  </sheetData>
  <mergeCells count="60">
    <mergeCell ref="A2:K2"/>
    <mergeCell ref="B5:B6"/>
    <mergeCell ref="C5:C6"/>
    <mergeCell ref="D5:D6"/>
    <mergeCell ref="E5:E6"/>
    <mergeCell ref="F5:F6"/>
    <mergeCell ref="F10:F11"/>
    <mergeCell ref="A7:A9"/>
    <mergeCell ref="B7:B9"/>
    <mergeCell ref="C7:C9"/>
    <mergeCell ref="D7:D9"/>
    <mergeCell ref="E7:E9"/>
    <mergeCell ref="F7:F9"/>
    <mergeCell ref="A10:A11"/>
    <mergeCell ref="B10:B11"/>
    <mergeCell ref="C10:C11"/>
    <mergeCell ref="D10:D11"/>
    <mergeCell ref="E10:E11"/>
    <mergeCell ref="F18:F20"/>
    <mergeCell ref="A12:A17"/>
    <mergeCell ref="B12:B17"/>
    <mergeCell ref="C12:C17"/>
    <mergeCell ref="D12:D17"/>
    <mergeCell ref="E12:E17"/>
    <mergeCell ref="F12:F17"/>
    <mergeCell ref="A18:A20"/>
    <mergeCell ref="B18:B20"/>
    <mergeCell ref="C18:C20"/>
    <mergeCell ref="D18:D20"/>
    <mergeCell ref="E18:E20"/>
    <mergeCell ref="F25:F28"/>
    <mergeCell ref="A21:A24"/>
    <mergeCell ref="B21:B24"/>
    <mergeCell ref="C21:C24"/>
    <mergeCell ref="D21:D24"/>
    <mergeCell ref="E21:E24"/>
    <mergeCell ref="F21:F24"/>
    <mergeCell ref="A25:A28"/>
    <mergeCell ref="B25:B28"/>
    <mergeCell ref="C25:C28"/>
    <mergeCell ref="D25:D28"/>
    <mergeCell ref="E25:E28"/>
    <mergeCell ref="F31:F33"/>
    <mergeCell ref="A29:A30"/>
    <mergeCell ref="B29:B30"/>
    <mergeCell ref="C29:C30"/>
    <mergeCell ref="D29:D30"/>
    <mergeCell ref="E29:E30"/>
    <mergeCell ref="F29:F30"/>
    <mergeCell ref="A31:A33"/>
    <mergeCell ref="B31:B33"/>
    <mergeCell ref="C31:C33"/>
    <mergeCell ref="D31:D33"/>
    <mergeCell ref="E31:E33"/>
    <mergeCell ref="A35:A36"/>
    <mergeCell ref="B35:B36"/>
    <mergeCell ref="C35:C36"/>
    <mergeCell ref="D35:D36"/>
    <mergeCell ref="E35:E36"/>
    <mergeCell ref="F35:F36"/>
  </mergeCells>
  <conditionalFormatting sqref="B4:C5 B7:C21 B25:C37">
    <cfRule type="containsText" dxfId="5" priority="1" operator="containsText" text="Ei kohaldu">
      <formula>NOT(ISERROR(SEARCH("Ei kohaldu",B4)))</formula>
    </cfRule>
    <cfRule type="containsText" dxfId="4" priority="2" operator="containsText" text="Kohaldub">
      <formula>NOT(ISERROR(SEARCH("Kohaldub",B4)))</formula>
    </cfRule>
  </conditionalFormatting>
  <hyperlinks>
    <hyperlink ref="A1" location="Sisujuht!A1" display="Algusesse" xr:uid="{8C9BE31A-BDAD-4729-8336-98B518D414E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1F82-0FB9-4CF9-9A88-8A4543ED0212}">
  <sheetPr>
    <tabColor theme="0" tint="-4.9989318521683403E-2"/>
  </sheetPr>
  <dimension ref="A1:K41"/>
  <sheetViews>
    <sheetView zoomScale="90" zoomScaleNormal="90" workbookViewId="0">
      <pane xSplit="1" ySplit="3" topLeftCell="E23" activePane="bottomRight" state="frozen"/>
      <selection pane="topRight" activeCell="B1" sqref="B1"/>
      <selection pane="bottomLeft" activeCell="A4" sqref="A4"/>
      <selection pane="bottomRight" activeCell="F36" sqref="F36"/>
    </sheetView>
  </sheetViews>
  <sheetFormatPr defaultRowHeight="14.4" x14ac:dyDescent="0.3"/>
  <cols>
    <col min="1" max="1" width="50.5546875" customWidth="1"/>
    <col min="2" max="3" width="13.77734375" customWidth="1"/>
    <col min="4" max="4" width="37.21875" style="1" customWidth="1"/>
    <col min="5" max="5" width="45.21875" style="95" customWidth="1"/>
    <col min="6" max="6" width="34.44140625" style="1" customWidth="1"/>
    <col min="7" max="7" width="51.5546875" style="96" customWidth="1"/>
    <col min="8" max="8" width="26.77734375" customWidth="1"/>
    <col min="9" max="9" width="33" customWidth="1"/>
    <col min="10" max="10" width="26.77734375" customWidth="1"/>
    <col min="11" max="11" width="26.44140625" customWidth="1"/>
  </cols>
  <sheetData>
    <row r="1" spans="1:11" x14ac:dyDescent="0.3">
      <c r="A1" s="4" t="s">
        <v>14</v>
      </c>
      <c r="B1" s="17"/>
    </row>
    <row r="2" spans="1:11" ht="21.75" customHeight="1" x14ac:dyDescent="0.3">
      <c r="A2" s="145" t="s">
        <v>33</v>
      </c>
      <c r="B2" s="146"/>
      <c r="C2" s="146"/>
      <c r="D2" s="146"/>
      <c r="E2" s="146"/>
      <c r="F2" s="146"/>
      <c r="G2" s="146"/>
      <c r="H2" s="146"/>
      <c r="I2" s="146"/>
      <c r="J2" s="146"/>
      <c r="K2" s="146"/>
    </row>
    <row r="3" spans="1:11" s="49" customFormat="1" ht="28.8" x14ac:dyDescent="0.3">
      <c r="A3" s="28" t="s">
        <v>15</v>
      </c>
      <c r="B3" s="27" t="s">
        <v>16</v>
      </c>
      <c r="C3" s="29" t="s">
        <v>17</v>
      </c>
      <c r="D3" s="28" t="s">
        <v>18</v>
      </c>
      <c r="E3" s="28" t="s">
        <v>19</v>
      </c>
      <c r="F3" s="28" t="s">
        <v>20</v>
      </c>
      <c r="G3" s="97" t="s">
        <v>21</v>
      </c>
      <c r="H3" s="28" t="s">
        <v>22</v>
      </c>
      <c r="I3" s="28" t="s">
        <v>23</v>
      </c>
      <c r="J3" s="25" t="s">
        <v>24</v>
      </c>
      <c r="K3" s="48" t="s">
        <v>25</v>
      </c>
    </row>
    <row r="4" spans="1:11" ht="43.2" x14ac:dyDescent="0.3">
      <c r="A4" s="174" t="s">
        <v>167</v>
      </c>
      <c r="B4" s="149" t="s">
        <v>27</v>
      </c>
      <c r="C4" s="149"/>
      <c r="D4" s="150" t="s">
        <v>360</v>
      </c>
      <c r="E4" s="143" t="s">
        <v>361</v>
      </c>
      <c r="F4" s="120" t="s">
        <v>362</v>
      </c>
      <c r="G4" s="60" t="s">
        <v>339</v>
      </c>
      <c r="H4" s="88">
        <v>2035</v>
      </c>
      <c r="I4" s="84" t="s">
        <v>340</v>
      </c>
      <c r="J4" s="84" t="s">
        <v>341</v>
      </c>
      <c r="K4" s="20"/>
    </row>
    <row r="5" spans="1:11" ht="57.6" x14ac:dyDescent="0.3">
      <c r="A5" s="174"/>
      <c r="B5" s="149"/>
      <c r="C5" s="149"/>
      <c r="D5" s="150"/>
      <c r="E5" s="143"/>
      <c r="F5" s="121"/>
      <c r="G5" s="60" t="s">
        <v>342</v>
      </c>
      <c r="H5" s="88">
        <v>2035</v>
      </c>
      <c r="I5" s="84" t="s">
        <v>343</v>
      </c>
      <c r="J5" s="84" t="s">
        <v>344</v>
      </c>
      <c r="K5" s="20"/>
    </row>
    <row r="6" spans="1:11" ht="84.75" customHeight="1" x14ac:dyDescent="0.3">
      <c r="A6" s="170" t="s">
        <v>168</v>
      </c>
      <c r="B6" s="172" t="s">
        <v>27</v>
      </c>
      <c r="C6" s="172"/>
      <c r="D6" s="127"/>
      <c r="E6" s="127" t="s">
        <v>363</v>
      </c>
      <c r="F6" s="120" t="s">
        <v>362</v>
      </c>
      <c r="G6" s="61" t="s">
        <v>364</v>
      </c>
      <c r="H6" s="91" t="s">
        <v>276</v>
      </c>
      <c r="I6" s="76" t="s">
        <v>365</v>
      </c>
      <c r="J6" s="13" t="s">
        <v>277</v>
      </c>
      <c r="K6" s="20"/>
    </row>
    <row r="7" spans="1:11" ht="57.6" x14ac:dyDescent="0.3">
      <c r="A7" s="171"/>
      <c r="B7" s="173"/>
      <c r="C7" s="173"/>
      <c r="D7" s="131"/>
      <c r="E7" s="131"/>
      <c r="F7" s="122"/>
      <c r="G7" s="61" t="s">
        <v>211</v>
      </c>
      <c r="H7" s="91">
        <v>2030</v>
      </c>
      <c r="I7" s="84" t="s">
        <v>366</v>
      </c>
      <c r="J7" s="13" t="s">
        <v>277</v>
      </c>
      <c r="K7" s="20"/>
    </row>
    <row r="8" spans="1:11" ht="81.75" customHeight="1" x14ac:dyDescent="0.3">
      <c r="A8" s="100" t="s">
        <v>169</v>
      </c>
      <c r="B8" s="101" t="s">
        <v>27</v>
      </c>
      <c r="C8" s="101"/>
      <c r="D8" s="74"/>
      <c r="E8" s="74" t="s">
        <v>367</v>
      </c>
      <c r="F8" s="12" t="s">
        <v>368</v>
      </c>
      <c r="G8" s="61" t="s">
        <v>732</v>
      </c>
      <c r="H8" s="13">
        <v>2035</v>
      </c>
      <c r="I8" s="71" t="s">
        <v>369</v>
      </c>
      <c r="J8" s="13" t="s">
        <v>277</v>
      </c>
      <c r="K8" s="20"/>
    </row>
    <row r="9" spans="1:11" ht="60.75" customHeight="1" x14ac:dyDescent="0.3">
      <c r="A9" s="170" t="s">
        <v>170</v>
      </c>
      <c r="B9" s="172" t="s">
        <v>27</v>
      </c>
      <c r="C9" s="172"/>
      <c r="D9" s="127"/>
      <c r="E9" s="127" t="s">
        <v>370</v>
      </c>
      <c r="F9" s="120" t="s">
        <v>330</v>
      </c>
      <c r="G9" s="61" t="s">
        <v>371</v>
      </c>
      <c r="H9" s="13" t="s">
        <v>276</v>
      </c>
      <c r="I9" s="71" t="s">
        <v>372</v>
      </c>
      <c r="J9" s="13" t="s">
        <v>373</v>
      </c>
      <c r="K9" s="20"/>
    </row>
    <row r="10" spans="1:11" ht="35.1" customHeight="1" x14ac:dyDescent="0.3">
      <c r="A10" s="171"/>
      <c r="B10" s="173"/>
      <c r="C10" s="173"/>
      <c r="D10" s="131"/>
      <c r="E10" s="131"/>
      <c r="F10" s="122"/>
      <c r="G10" s="102" t="s">
        <v>374</v>
      </c>
      <c r="H10" s="88">
        <v>2030</v>
      </c>
      <c r="I10" s="79" t="s">
        <v>375</v>
      </c>
      <c r="J10" s="91" t="s">
        <v>277</v>
      </c>
      <c r="K10" s="20"/>
    </row>
    <row r="11" spans="1:11" ht="78" customHeight="1" x14ac:dyDescent="0.3">
      <c r="A11" s="130" t="s">
        <v>171</v>
      </c>
      <c r="B11" s="164" t="s">
        <v>27</v>
      </c>
      <c r="C11" s="164"/>
      <c r="D11" s="143"/>
      <c r="E11" s="143" t="s">
        <v>376</v>
      </c>
      <c r="F11" s="143"/>
      <c r="G11" s="60" t="s">
        <v>377</v>
      </c>
      <c r="H11" s="88" t="s">
        <v>276</v>
      </c>
      <c r="I11" s="79" t="s">
        <v>365</v>
      </c>
      <c r="J11" s="84" t="s">
        <v>378</v>
      </c>
      <c r="K11" s="20"/>
    </row>
    <row r="12" spans="1:11" ht="57.6" x14ac:dyDescent="0.3">
      <c r="A12" s="130"/>
      <c r="B12" s="164"/>
      <c r="C12" s="164"/>
      <c r="D12" s="143"/>
      <c r="E12" s="143"/>
      <c r="F12" s="143"/>
      <c r="G12" s="61" t="s">
        <v>379</v>
      </c>
      <c r="H12" s="91">
        <v>2035</v>
      </c>
      <c r="I12" s="76" t="s">
        <v>369</v>
      </c>
      <c r="J12" s="91" t="s">
        <v>277</v>
      </c>
      <c r="K12" s="20"/>
    </row>
    <row r="13" spans="1:11" s="96" customFormat="1" ht="54.75" customHeight="1" x14ac:dyDescent="0.3">
      <c r="A13" s="161" t="s">
        <v>173</v>
      </c>
      <c r="B13" s="163" t="s">
        <v>27</v>
      </c>
      <c r="C13" s="163"/>
      <c r="D13" s="165"/>
      <c r="E13" s="128" t="s">
        <v>380</v>
      </c>
      <c r="F13" s="166" t="s">
        <v>381</v>
      </c>
      <c r="G13" s="60" t="s">
        <v>382</v>
      </c>
      <c r="H13" s="88" t="s">
        <v>276</v>
      </c>
      <c r="I13" s="79" t="s">
        <v>365</v>
      </c>
      <c r="J13" s="84" t="s">
        <v>378</v>
      </c>
      <c r="K13" s="88"/>
    </row>
    <row r="14" spans="1:11" s="96" customFormat="1" ht="65.25" customHeight="1" x14ac:dyDescent="0.3">
      <c r="A14" s="161"/>
      <c r="B14" s="163"/>
      <c r="C14" s="163"/>
      <c r="D14" s="165"/>
      <c r="E14" s="128"/>
      <c r="F14" s="166"/>
      <c r="G14" s="61" t="s">
        <v>383</v>
      </c>
      <c r="H14" s="91" t="s">
        <v>276</v>
      </c>
      <c r="I14" s="79" t="s">
        <v>384</v>
      </c>
      <c r="J14" s="84" t="s">
        <v>378</v>
      </c>
      <c r="K14" s="88"/>
    </row>
    <row r="15" spans="1:11" s="96" customFormat="1" ht="31.05" customHeight="1" x14ac:dyDescent="0.3">
      <c r="A15" s="161"/>
      <c r="B15" s="164"/>
      <c r="C15" s="164"/>
      <c r="D15" s="150"/>
      <c r="E15" s="128"/>
      <c r="F15" s="166"/>
      <c r="G15" s="103" t="s">
        <v>385</v>
      </c>
      <c r="H15" s="88">
        <v>2035</v>
      </c>
      <c r="I15" s="76" t="s">
        <v>386</v>
      </c>
      <c r="J15" s="79" t="s">
        <v>387</v>
      </c>
      <c r="K15" s="88"/>
    </row>
    <row r="16" spans="1:11" s="96" customFormat="1" ht="102.6" customHeight="1" x14ac:dyDescent="0.3">
      <c r="A16" s="162"/>
      <c r="B16" s="164"/>
      <c r="C16" s="164"/>
      <c r="D16" s="150"/>
      <c r="E16" s="131"/>
      <c r="F16" s="166"/>
      <c r="G16" s="103" t="s">
        <v>388</v>
      </c>
      <c r="H16" s="88">
        <v>2035</v>
      </c>
      <c r="I16" s="76" t="s">
        <v>389</v>
      </c>
      <c r="J16" s="79" t="s">
        <v>387</v>
      </c>
      <c r="K16" s="88"/>
    </row>
    <row r="17" spans="1:11" ht="152.25" customHeight="1" x14ac:dyDescent="0.3">
      <c r="A17" s="59" t="s">
        <v>174</v>
      </c>
      <c r="B17" s="98" t="s">
        <v>27</v>
      </c>
      <c r="C17" s="98"/>
      <c r="D17" s="99"/>
      <c r="E17" s="60" t="s">
        <v>390</v>
      </c>
      <c r="F17" s="62" t="s">
        <v>368</v>
      </c>
      <c r="G17" s="61" t="s">
        <v>391</v>
      </c>
      <c r="H17" s="91" t="s">
        <v>276</v>
      </c>
      <c r="I17" s="76" t="s">
        <v>365</v>
      </c>
      <c r="J17" s="84" t="s">
        <v>392</v>
      </c>
      <c r="K17" s="20"/>
    </row>
    <row r="18" spans="1:11" ht="22.5" customHeight="1" x14ac:dyDescent="0.3">
      <c r="A18" s="123" t="s">
        <v>34</v>
      </c>
      <c r="B18" s="149"/>
      <c r="C18" s="149" t="s">
        <v>393</v>
      </c>
      <c r="D18" s="127" t="s">
        <v>394</v>
      </c>
      <c r="E18" s="147"/>
      <c r="F18" s="120"/>
      <c r="G18" s="167"/>
      <c r="H18" s="158"/>
      <c r="I18" s="120"/>
      <c r="J18" s="158"/>
      <c r="K18" s="158"/>
    </row>
    <row r="19" spans="1:11" ht="56.25" customHeight="1" x14ac:dyDescent="0.3">
      <c r="A19" s="124"/>
      <c r="B19" s="149"/>
      <c r="C19" s="149"/>
      <c r="D19" s="128"/>
      <c r="E19" s="157"/>
      <c r="F19" s="121"/>
      <c r="G19" s="168"/>
      <c r="H19" s="159"/>
      <c r="I19" s="121"/>
      <c r="J19" s="159"/>
      <c r="K19" s="159"/>
    </row>
    <row r="20" spans="1:11" ht="24" customHeight="1" x14ac:dyDescent="0.3">
      <c r="A20" s="132"/>
      <c r="B20" s="149"/>
      <c r="C20" s="149"/>
      <c r="D20" s="131"/>
      <c r="E20" s="148"/>
      <c r="F20" s="122"/>
      <c r="G20" s="169"/>
      <c r="H20" s="160"/>
      <c r="I20" s="122"/>
      <c r="J20" s="160"/>
      <c r="K20" s="160"/>
    </row>
    <row r="21" spans="1:11" ht="63.75" customHeight="1" x14ac:dyDescent="0.3">
      <c r="A21" s="123" t="s">
        <v>172</v>
      </c>
      <c r="B21" s="149" t="s">
        <v>27</v>
      </c>
      <c r="C21" s="149"/>
      <c r="D21" s="150"/>
      <c r="E21" s="127" t="s">
        <v>395</v>
      </c>
      <c r="F21" s="154" t="s">
        <v>396</v>
      </c>
      <c r="G21" s="61" t="s">
        <v>397</v>
      </c>
      <c r="H21" s="91">
        <v>2035</v>
      </c>
      <c r="I21" s="76" t="s">
        <v>398</v>
      </c>
      <c r="J21" s="84" t="s">
        <v>277</v>
      </c>
      <c r="K21" s="20"/>
    </row>
    <row r="22" spans="1:11" ht="47.25" customHeight="1" x14ac:dyDescent="0.3">
      <c r="A22" s="124"/>
      <c r="B22" s="149"/>
      <c r="C22" s="149"/>
      <c r="D22" s="150"/>
      <c r="E22" s="157"/>
      <c r="F22" s="155"/>
      <c r="G22" s="61" t="s">
        <v>399</v>
      </c>
      <c r="H22" s="91">
        <v>2030</v>
      </c>
      <c r="I22" s="76" t="s">
        <v>400</v>
      </c>
      <c r="J22" s="84" t="s">
        <v>277</v>
      </c>
      <c r="K22" s="20"/>
    </row>
    <row r="23" spans="1:11" ht="78" customHeight="1" x14ac:dyDescent="0.3">
      <c r="A23" s="132"/>
      <c r="B23" s="149"/>
      <c r="C23" s="149"/>
      <c r="D23" s="150"/>
      <c r="E23" s="148"/>
      <c r="F23" s="156"/>
      <c r="G23" s="61" t="s">
        <v>213</v>
      </c>
      <c r="H23" s="91" t="s">
        <v>276</v>
      </c>
      <c r="I23" s="76" t="s">
        <v>401</v>
      </c>
      <c r="J23" s="84" t="s">
        <v>277</v>
      </c>
      <c r="K23" s="20"/>
    </row>
    <row r="24" spans="1:11" ht="48.75" customHeight="1" x14ac:dyDescent="0.3">
      <c r="A24" s="123" t="s">
        <v>35</v>
      </c>
      <c r="B24" s="149" t="s">
        <v>27</v>
      </c>
      <c r="C24" s="149"/>
      <c r="D24" s="150"/>
      <c r="E24" s="143" t="s">
        <v>402</v>
      </c>
      <c r="F24" s="151"/>
      <c r="G24" s="60" t="s">
        <v>403</v>
      </c>
      <c r="H24" s="88" t="s">
        <v>276</v>
      </c>
      <c r="I24" s="7" t="s">
        <v>404</v>
      </c>
      <c r="J24" s="79" t="s">
        <v>405</v>
      </c>
      <c r="K24" s="3"/>
    </row>
    <row r="25" spans="1:11" ht="57.6" x14ac:dyDescent="0.3">
      <c r="A25" s="124"/>
      <c r="B25" s="149"/>
      <c r="C25" s="149"/>
      <c r="D25" s="150"/>
      <c r="E25" s="143"/>
      <c r="F25" s="152"/>
      <c r="G25" s="60" t="s">
        <v>406</v>
      </c>
      <c r="H25" s="88" t="s">
        <v>276</v>
      </c>
      <c r="I25" s="7" t="s">
        <v>407</v>
      </c>
      <c r="J25" s="79" t="s">
        <v>408</v>
      </c>
      <c r="K25" s="3"/>
    </row>
    <row r="26" spans="1:11" ht="18" customHeight="1" x14ac:dyDescent="0.3">
      <c r="A26" s="132"/>
      <c r="B26" s="149"/>
      <c r="C26" s="149"/>
      <c r="D26" s="150"/>
      <c r="E26" s="143"/>
      <c r="F26" s="153"/>
      <c r="G26" s="91"/>
      <c r="H26" s="2"/>
      <c r="I26" s="104"/>
      <c r="J26" s="14"/>
      <c r="K26" s="3"/>
    </row>
    <row r="27" spans="1:11" x14ac:dyDescent="0.3">
      <c r="E27" s="105"/>
      <c r="F27" s="106"/>
      <c r="G27" s="107"/>
      <c r="H27" s="19"/>
      <c r="I27" s="19"/>
      <c r="J27" s="23"/>
      <c r="K27" s="19"/>
    </row>
    <row r="28" spans="1:11" x14ac:dyDescent="0.3">
      <c r="J28" s="15"/>
    </row>
    <row r="29" spans="1:11" x14ac:dyDescent="0.3">
      <c r="J29" s="15"/>
    </row>
    <row r="30" spans="1:11" x14ac:dyDescent="0.3">
      <c r="J30" s="15"/>
    </row>
    <row r="31" spans="1:11" x14ac:dyDescent="0.3">
      <c r="J31" s="15"/>
    </row>
    <row r="32" spans="1:11" x14ac:dyDescent="0.3">
      <c r="J32" s="15"/>
    </row>
    <row r="33" spans="10:10" x14ac:dyDescent="0.3">
      <c r="J33" s="15"/>
    </row>
    <row r="34" spans="10:10" x14ac:dyDescent="0.3">
      <c r="J34" s="15"/>
    </row>
    <row r="35" spans="10:10" x14ac:dyDescent="0.3">
      <c r="J35" s="15"/>
    </row>
    <row r="36" spans="10:10" x14ac:dyDescent="0.3">
      <c r="J36" s="15"/>
    </row>
    <row r="37" spans="10:10" x14ac:dyDescent="0.3">
      <c r="J37" s="15"/>
    </row>
    <row r="38" spans="10:10" x14ac:dyDescent="0.3">
      <c r="J38" s="15"/>
    </row>
    <row r="39" spans="10:10" x14ac:dyDescent="0.3">
      <c r="J39" s="15"/>
    </row>
    <row r="40" spans="10:10" x14ac:dyDescent="0.3">
      <c r="J40" s="15"/>
    </row>
    <row r="41" spans="10:10" x14ac:dyDescent="0.3">
      <c r="J41" s="15"/>
    </row>
  </sheetData>
  <mergeCells count="54">
    <mergeCell ref="F6:F7"/>
    <mergeCell ref="A2:K2"/>
    <mergeCell ref="A4:A5"/>
    <mergeCell ref="B4:B5"/>
    <mergeCell ref="C4:C5"/>
    <mergeCell ref="D4:D5"/>
    <mergeCell ref="E4:E5"/>
    <mergeCell ref="F4:F5"/>
    <mergeCell ref="A6:A7"/>
    <mergeCell ref="B6:B7"/>
    <mergeCell ref="C6:C7"/>
    <mergeCell ref="D6:D7"/>
    <mergeCell ref="E6:E7"/>
    <mergeCell ref="F11:F12"/>
    <mergeCell ref="A9:A10"/>
    <mergeCell ref="B9:B10"/>
    <mergeCell ref="C9:C10"/>
    <mergeCell ref="D9:D10"/>
    <mergeCell ref="E9:E10"/>
    <mergeCell ref="F9:F10"/>
    <mergeCell ref="A11:A12"/>
    <mergeCell ref="B11:B12"/>
    <mergeCell ref="C11:C12"/>
    <mergeCell ref="D11:D12"/>
    <mergeCell ref="E11:E12"/>
    <mergeCell ref="J18:J20"/>
    <mergeCell ref="K18:K20"/>
    <mergeCell ref="F18:F20"/>
    <mergeCell ref="A13:A16"/>
    <mergeCell ref="B13:B16"/>
    <mergeCell ref="C13:C16"/>
    <mergeCell ref="D13:D16"/>
    <mergeCell ref="E13:E16"/>
    <mergeCell ref="F13:F16"/>
    <mergeCell ref="A18:A20"/>
    <mergeCell ref="B18:B20"/>
    <mergeCell ref="C18:C20"/>
    <mergeCell ref="D18:D20"/>
    <mergeCell ref="E18:E20"/>
    <mergeCell ref="G18:G20"/>
    <mergeCell ref="H18:H20"/>
    <mergeCell ref="E24:E26"/>
    <mergeCell ref="I18:I20"/>
    <mergeCell ref="F21:F23"/>
    <mergeCell ref="F24:F26"/>
    <mergeCell ref="E21:E23"/>
    <mergeCell ref="A21:A23"/>
    <mergeCell ref="B21:B23"/>
    <mergeCell ref="C21:C23"/>
    <mergeCell ref="D21:D23"/>
    <mergeCell ref="A24:A26"/>
    <mergeCell ref="B24:B26"/>
    <mergeCell ref="C24:C26"/>
    <mergeCell ref="D24:D26"/>
  </mergeCells>
  <conditionalFormatting sqref="B4:C6 B8:C9 B11:C11 B13:C26">
    <cfRule type="containsText" dxfId="3" priority="1" operator="containsText" text="Ei kohaldu">
      <formula>NOT(ISERROR(SEARCH("Ei kohaldu",B4)))</formula>
    </cfRule>
    <cfRule type="containsText" dxfId="2" priority="2" operator="containsText" text="Kohaldub">
      <formula>NOT(ISERROR(SEARCH("Kohaldub",B4)))</formula>
    </cfRule>
  </conditionalFormatting>
  <hyperlinks>
    <hyperlink ref="A1" location="Sisujuht!A1" display="Algusesse" xr:uid="{9CE3E654-D468-407C-B6B9-F79D90DC9F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
  <sheetViews>
    <sheetView topLeftCell="A22" zoomScaleNormal="100" workbookViewId="0">
      <selection activeCell="E29" sqref="E29"/>
    </sheetView>
  </sheetViews>
  <sheetFormatPr defaultRowHeight="14.4" x14ac:dyDescent="0.3"/>
  <cols>
    <col min="1" max="1" width="52.21875" style="196" customWidth="1"/>
    <col min="2" max="2" width="13.6640625" style="196" customWidth="1"/>
    <col min="3" max="3" width="18.77734375" style="196" customWidth="1"/>
    <col min="4" max="4" width="20.77734375" style="196" customWidth="1"/>
    <col min="5" max="5" width="37.88671875" style="237" customWidth="1"/>
    <col min="6" max="6" width="46.77734375" style="196" customWidth="1"/>
    <col min="7" max="7" width="61.109375" style="197" customWidth="1"/>
    <col min="8" max="8" width="22.21875" style="198" customWidth="1"/>
    <col min="9" max="9" width="49.109375" style="197" customWidth="1"/>
    <col min="10" max="10" width="30" style="197" customWidth="1"/>
    <col min="11" max="11" width="26.33203125" style="196" customWidth="1"/>
    <col min="12" max="16384" width="8.88671875" style="196"/>
  </cols>
  <sheetData>
    <row r="1" spans="1:11" x14ac:dyDescent="0.3">
      <c r="A1" s="220" t="s">
        <v>14</v>
      </c>
      <c r="B1" s="221"/>
    </row>
    <row r="2" spans="1:11" ht="15" customHeight="1" x14ac:dyDescent="0.3">
      <c r="A2" s="199" t="s">
        <v>5</v>
      </c>
      <c r="B2" s="200"/>
      <c r="C2" s="200"/>
      <c r="D2" s="200"/>
      <c r="E2" s="238"/>
      <c r="F2" s="200"/>
      <c r="G2" s="200"/>
      <c r="H2" s="200"/>
      <c r="I2" s="200"/>
      <c r="J2" s="200"/>
      <c r="K2" s="200"/>
    </row>
    <row r="3" spans="1:11" s="204" customFormat="1" ht="28.8" x14ac:dyDescent="0.3">
      <c r="A3" s="97" t="s">
        <v>15</v>
      </c>
      <c r="B3" s="201" t="s">
        <v>16</v>
      </c>
      <c r="C3" s="201" t="s">
        <v>17</v>
      </c>
      <c r="D3" s="97" t="s">
        <v>18</v>
      </c>
      <c r="E3" s="97" t="s">
        <v>19</v>
      </c>
      <c r="F3" s="97" t="s">
        <v>20</v>
      </c>
      <c r="G3" s="97" t="s">
        <v>21</v>
      </c>
      <c r="H3" s="222" t="s">
        <v>22</v>
      </c>
      <c r="I3" s="97" t="s">
        <v>23</v>
      </c>
      <c r="J3" s="202" t="s">
        <v>24</v>
      </c>
      <c r="K3" s="203" t="s">
        <v>25</v>
      </c>
    </row>
    <row r="4" spans="1:11" ht="16.2" customHeight="1" x14ac:dyDescent="0.3">
      <c r="A4" s="205" t="s">
        <v>176</v>
      </c>
      <c r="B4" s="206" t="s">
        <v>27</v>
      </c>
      <c r="C4" s="206"/>
      <c r="D4" s="206"/>
      <c r="E4" s="239" t="s">
        <v>628</v>
      </c>
      <c r="F4" s="223" t="s">
        <v>663</v>
      </c>
      <c r="G4" s="224" t="s">
        <v>214</v>
      </c>
      <c r="H4" s="225" t="s">
        <v>276</v>
      </c>
      <c r="I4" s="224" t="s">
        <v>618</v>
      </c>
      <c r="J4" s="224" t="s">
        <v>716</v>
      </c>
      <c r="K4" s="207"/>
    </row>
    <row r="5" spans="1:11" x14ac:dyDescent="0.3">
      <c r="A5" s="208"/>
      <c r="B5" s="209"/>
      <c r="C5" s="209"/>
      <c r="D5" s="209"/>
      <c r="E5" s="208"/>
      <c r="F5" s="211"/>
      <c r="G5" s="224" t="s">
        <v>215</v>
      </c>
      <c r="H5" s="225" t="s">
        <v>276</v>
      </c>
      <c r="I5" s="224" t="s">
        <v>717</v>
      </c>
      <c r="J5" s="224" t="s">
        <v>716</v>
      </c>
      <c r="K5" s="207"/>
    </row>
    <row r="6" spans="1:11" ht="28.8" x14ac:dyDescent="0.3">
      <c r="A6" s="208"/>
      <c r="B6" s="209"/>
      <c r="C6" s="209"/>
      <c r="D6" s="209"/>
      <c r="E6" s="208"/>
      <c r="F6" s="224" t="s">
        <v>629</v>
      </c>
      <c r="G6" s="224" t="s">
        <v>490</v>
      </c>
      <c r="H6" s="225">
        <v>2025</v>
      </c>
      <c r="I6" s="224" t="s">
        <v>617</v>
      </c>
      <c r="J6" s="224" t="s">
        <v>716</v>
      </c>
      <c r="K6" s="207"/>
    </row>
    <row r="7" spans="1:11" x14ac:dyDescent="0.3">
      <c r="A7" s="212"/>
      <c r="B7" s="213"/>
      <c r="C7" s="213"/>
      <c r="D7" s="213"/>
      <c r="E7" s="240"/>
      <c r="F7" s="207" t="s">
        <v>663</v>
      </c>
      <c r="G7" s="224" t="s">
        <v>216</v>
      </c>
      <c r="H7" s="225" t="s">
        <v>276</v>
      </c>
      <c r="I7" s="224" t="s">
        <v>719</v>
      </c>
      <c r="J7" s="224" t="s">
        <v>716</v>
      </c>
      <c r="K7" s="207"/>
    </row>
    <row r="8" spans="1:11" ht="43.2" x14ac:dyDescent="0.3">
      <c r="A8" s="205" t="s">
        <v>36</v>
      </c>
      <c r="B8" s="139" t="s">
        <v>27</v>
      </c>
      <c r="C8" s="139"/>
      <c r="D8" s="139"/>
      <c r="E8" s="224" t="s">
        <v>733</v>
      </c>
      <c r="F8" s="207" t="s">
        <v>663</v>
      </c>
      <c r="G8" s="224" t="s">
        <v>217</v>
      </c>
      <c r="H8" s="225" t="s">
        <v>276</v>
      </c>
      <c r="I8" s="228" t="s">
        <v>718</v>
      </c>
      <c r="J8" s="224" t="s">
        <v>277</v>
      </c>
      <c r="K8" s="214"/>
    </row>
    <row r="9" spans="1:11" ht="28.8" x14ac:dyDescent="0.3">
      <c r="A9" s="212"/>
      <c r="B9" s="215"/>
      <c r="C9" s="215"/>
      <c r="D9" s="215"/>
      <c r="E9" s="224"/>
      <c r="F9" s="207" t="s">
        <v>465</v>
      </c>
      <c r="G9" s="224" t="s">
        <v>720</v>
      </c>
      <c r="H9" s="229" t="s">
        <v>276</v>
      </c>
      <c r="I9" s="230" t="s">
        <v>624</v>
      </c>
      <c r="J9" s="231" t="s">
        <v>277</v>
      </c>
      <c r="K9" s="214"/>
    </row>
    <row r="10" spans="1:11" ht="15" customHeight="1" x14ac:dyDescent="0.3">
      <c r="A10" s="205" t="s">
        <v>37</v>
      </c>
      <c r="B10" s="139" t="s">
        <v>27</v>
      </c>
      <c r="C10" s="139"/>
      <c r="D10" s="139"/>
      <c r="E10" s="241" t="s">
        <v>663</v>
      </c>
      <c r="F10" s="223" t="s">
        <v>663</v>
      </c>
      <c r="G10" s="224" t="s">
        <v>218</v>
      </c>
      <c r="H10" s="229" t="s">
        <v>276</v>
      </c>
      <c r="I10" s="230" t="s">
        <v>540</v>
      </c>
      <c r="J10" s="224" t="s">
        <v>597</v>
      </c>
      <c r="K10" s="6"/>
    </row>
    <row r="11" spans="1:11" x14ac:dyDescent="0.3">
      <c r="A11" s="208"/>
      <c r="B11" s="210"/>
      <c r="C11" s="210"/>
      <c r="D11" s="210"/>
      <c r="E11" s="242"/>
      <c r="F11" s="216"/>
      <c r="G11" s="224" t="s">
        <v>219</v>
      </c>
      <c r="H11" s="229" t="s">
        <v>276</v>
      </c>
      <c r="I11" s="230" t="s">
        <v>541</v>
      </c>
      <c r="J11" s="224" t="s">
        <v>615</v>
      </c>
      <c r="K11" s="6"/>
    </row>
    <row r="12" spans="1:11" ht="28.8" x14ac:dyDescent="0.3">
      <c r="A12" s="212"/>
      <c r="B12" s="215"/>
      <c r="C12" s="215"/>
      <c r="D12" s="215"/>
      <c r="E12" s="243"/>
      <c r="F12" s="211"/>
      <c r="G12" s="224" t="s">
        <v>220</v>
      </c>
      <c r="H12" s="229" t="s">
        <v>276</v>
      </c>
      <c r="I12" s="230" t="s">
        <v>542</v>
      </c>
      <c r="J12" s="224" t="s">
        <v>597</v>
      </c>
      <c r="K12" s="6"/>
    </row>
    <row r="13" spans="1:11" ht="43.2" x14ac:dyDescent="0.3">
      <c r="A13" s="205" t="s">
        <v>177</v>
      </c>
      <c r="B13" s="139" t="s">
        <v>27</v>
      </c>
      <c r="C13" s="139"/>
      <c r="D13" s="139"/>
      <c r="E13" s="239" t="s">
        <v>632</v>
      </c>
      <c r="F13" s="223" t="s">
        <v>465</v>
      </c>
      <c r="G13" s="224" t="s">
        <v>478</v>
      </c>
      <c r="H13" s="229">
        <v>2035</v>
      </c>
      <c r="I13" s="230" t="s">
        <v>539</v>
      </c>
      <c r="J13" s="224" t="s">
        <v>728</v>
      </c>
      <c r="K13" s="214"/>
    </row>
    <row r="14" spans="1:11" ht="28.8" x14ac:dyDescent="0.3">
      <c r="A14" s="212"/>
      <c r="B14" s="215"/>
      <c r="C14" s="215"/>
      <c r="D14" s="215"/>
      <c r="E14" s="212"/>
      <c r="F14" s="211"/>
      <c r="G14" s="224" t="s">
        <v>479</v>
      </c>
      <c r="H14" s="229" t="s">
        <v>276</v>
      </c>
      <c r="I14" s="230" t="s">
        <v>543</v>
      </c>
      <c r="J14" s="224" t="s">
        <v>544</v>
      </c>
      <c r="K14" s="214"/>
    </row>
    <row r="15" spans="1:11" ht="43.2" x14ac:dyDescent="0.3">
      <c r="A15" s="217" t="s">
        <v>38</v>
      </c>
      <c r="B15" s="218" t="s">
        <v>27</v>
      </c>
      <c r="C15" s="218"/>
      <c r="D15" s="218"/>
      <c r="E15" s="224" t="s">
        <v>631</v>
      </c>
      <c r="F15" s="207" t="s">
        <v>465</v>
      </c>
      <c r="G15" s="224" t="s">
        <v>486</v>
      </c>
      <c r="H15" s="229">
        <v>2026</v>
      </c>
      <c r="I15" s="230" t="s">
        <v>545</v>
      </c>
      <c r="J15" s="231" t="s">
        <v>277</v>
      </c>
      <c r="K15" s="214"/>
    </row>
    <row r="16" spans="1:11" ht="15" customHeight="1" x14ac:dyDescent="0.3">
      <c r="A16" s="205" t="s">
        <v>178</v>
      </c>
      <c r="B16" s="139" t="s">
        <v>27</v>
      </c>
      <c r="C16" s="139"/>
      <c r="D16" s="139"/>
      <c r="E16" s="239" t="s">
        <v>630</v>
      </c>
      <c r="F16" s="223" t="s">
        <v>663</v>
      </c>
      <c r="G16" s="224" t="s">
        <v>221</v>
      </c>
      <c r="H16" s="229"/>
      <c r="I16" s="230"/>
      <c r="J16" s="224" t="s">
        <v>729</v>
      </c>
      <c r="K16" s="214"/>
    </row>
    <row r="17" spans="1:11" ht="28.8" x14ac:dyDescent="0.3">
      <c r="A17" s="208"/>
      <c r="B17" s="210"/>
      <c r="C17" s="210"/>
      <c r="D17" s="210"/>
      <c r="E17" s="208"/>
      <c r="F17" s="211"/>
      <c r="G17" s="224" t="s">
        <v>487</v>
      </c>
      <c r="H17" s="225">
        <v>2026</v>
      </c>
      <c r="I17" s="230" t="s">
        <v>625</v>
      </c>
      <c r="J17" s="224" t="s">
        <v>729</v>
      </c>
      <c r="K17" s="214"/>
    </row>
    <row r="18" spans="1:11" ht="26.55" customHeight="1" x14ac:dyDescent="0.3">
      <c r="A18" s="212"/>
      <c r="B18" s="215"/>
      <c r="C18" s="215"/>
      <c r="D18" s="215"/>
      <c r="E18" s="212"/>
      <c r="F18" s="207" t="s">
        <v>493</v>
      </c>
      <c r="G18" s="224" t="s">
        <v>492</v>
      </c>
      <c r="H18" s="225">
        <v>2026</v>
      </c>
      <c r="I18" s="228" t="s">
        <v>547</v>
      </c>
      <c r="J18" s="224" t="s">
        <v>729</v>
      </c>
      <c r="K18" s="214"/>
    </row>
    <row r="19" spans="1:11" ht="41.4" customHeight="1" x14ac:dyDescent="0.3">
      <c r="A19" s="205" t="s">
        <v>179</v>
      </c>
      <c r="B19" s="139" t="s">
        <v>27</v>
      </c>
      <c r="C19" s="139"/>
      <c r="D19" s="139"/>
      <c r="E19" s="239" t="s">
        <v>760</v>
      </c>
      <c r="F19" s="223" t="s">
        <v>663</v>
      </c>
      <c r="G19" s="224" t="s">
        <v>222</v>
      </c>
      <c r="H19" s="225">
        <v>2026</v>
      </c>
      <c r="I19" s="228" t="s">
        <v>725</v>
      </c>
      <c r="J19" s="231" t="s">
        <v>277</v>
      </c>
      <c r="K19" s="214"/>
    </row>
    <row r="20" spans="1:11" x14ac:dyDescent="0.3">
      <c r="A20" s="208"/>
      <c r="B20" s="210"/>
      <c r="C20" s="210"/>
      <c r="D20" s="210"/>
      <c r="E20" s="208"/>
      <c r="F20" s="211"/>
      <c r="G20" s="224" t="s">
        <v>223</v>
      </c>
      <c r="H20" s="229">
        <v>2027</v>
      </c>
      <c r="I20" s="230" t="s">
        <v>724</v>
      </c>
      <c r="J20" s="231" t="s">
        <v>277</v>
      </c>
      <c r="K20" s="214"/>
    </row>
    <row r="21" spans="1:11" ht="28.8" x14ac:dyDescent="0.3">
      <c r="A21" s="212"/>
      <c r="B21" s="215"/>
      <c r="C21" s="215"/>
      <c r="D21" s="215"/>
      <c r="E21" s="212"/>
      <c r="F21" s="207" t="s">
        <v>493</v>
      </c>
      <c r="G21" s="224" t="s">
        <v>491</v>
      </c>
      <c r="H21" s="229" t="s">
        <v>276</v>
      </c>
      <c r="I21" s="230" t="s">
        <v>548</v>
      </c>
      <c r="J21" s="224" t="s">
        <v>277</v>
      </c>
      <c r="K21" s="214"/>
    </row>
    <row r="22" spans="1:11" ht="43.2" x14ac:dyDescent="0.3">
      <c r="A22" s="217" t="s">
        <v>180</v>
      </c>
      <c r="B22" s="218"/>
      <c r="C22" s="118" t="s">
        <v>393</v>
      </c>
      <c r="D22" s="227" t="s">
        <v>656</v>
      </c>
      <c r="E22" s="207"/>
      <c r="F22" s="207" t="s">
        <v>663</v>
      </c>
      <c r="G22" s="231" t="s">
        <v>224</v>
      </c>
      <c r="H22" s="229" t="s">
        <v>276</v>
      </c>
      <c r="I22" s="230" t="s">
        <v>549</v>
      </c>
      <c r="J22" s="224" t="s">
        <v>597</v>
      </c>
      <c r="K22" s="214"/>
    </row>
    <row r="23" spans="1:11" ht="28.8" x14ac:dyDescent="0.3">
      <c r="A23" s="205" t="s">
        <v>39</v>
      </c>
      <c r="B23" s="218" t="s">
        <v>27</v>
      </c>
      <c r="C23" s="118"/>
      <c r="D23" s="227"/>
      <c r="E23" s="207" t="s">
        <v>663</v>
      </c>
      <c r="F23" s="207" t="s">
        <v>663</v>
      </c>
      <c r="G23" s="232" t="s">
        <v>721</v>
      </c>
      <c r="H23" s="233" t="s">
        <v>276</v>
      </c>
      <c r="I23" s="234" t="s">
        <v>550</v>
      </c>
      <c r="J23" s="224" t="s">
        <v>722</v>
      </c>
      <c r="K23" s="214"/>
    </row>
    <row r="24" spans="1:11" ht="28.95" customHeight="1" x14ac:dyDescent="0.3">
      <c r="A24" s="212"/>
      <c r="B24" s="218"/>
      <c r="C24" s="118"/>
      <c r="D24" s="235"/>
      <c r="E24" s="207"/>
      <c r="F24" s="207"/>
      <c r="G24" s="231" t="s">
        <v>225</v>
      </c>
      <c r="H24" s="233" t="s">
        <v>276</v>
      </c>
      <c r="I24" s="230" t="s">
        <v>723</v>
      </c>
      <c r="J24" s="224" t="s">
        <v>722</v>
      </c>
      <c r="K24" s="214"/>
    </row>
    <row r="25" spans="1:11" ht="43.2" x14ac:dyDescent="0.3">
      <c r="A25" s="217" t="s">
        <v>181</v>
      </c>
      <c r="B25" s="218" t="s">
        <v>27</v>
      </c>
      <c r="C25" s="218"/>
      <c r="D25" s="218"/>
      <c r="E25" s="224" t="s">
        <v>633</v>
      </c>
      <c r="F25" s="207" t="s">
        <v>761</v>
      </c>
      <c r="G25" s="224" t="s">
        <v>468</v>
      </c>
      <c r="H25" s="229" t="s">
        <v>551</v>
      </c>
      <c r="I25" s="230" t="s">
        <v>552</v>
      </c>
      <c r="J25" s="224" t="s">
        <v>469</v>
      </c>
      <c r="K25" s="214"/>
    </row>
    <row r="26" spans="1:11" x14ac:dyDescent="0.3">
      <c r="A26" s="205" t="s">
        <v>182</v>
      </c>
      <c r="B26" s="136" t="s">
        <v>27</v>
      </c>
      <c r="C26" s="139"/>
      <c r="D26" s="139"/>
      <c r="E26" s="207" t="s">
        <v>663</v>
      </c>
      <c r="F26" s="207" t="s">
        <v>663</v>
      </c>
      <c r="G26" s="224" t="s">
        <v>226</v>
      </c>
      <c r="H26" s="229" t="s">
        <v>276</v>
      </c>
      <c r="I26" s="230" t="s">
        <v>736</v>
      </c>
      <c r="J26" s="224" t="s">
        <v>737</v>
      </c>
      <c r="K26" s="214"/>
    </row>
    <row r="27" spans="1:11" x14ac:dyDescent="0.3">
      <c r="A27" s="212"/>
      <c r="B27" s="219"/>
      <c r="C27" s="215"/>
      <c r="D27" s="215"/>
      <c r="E27" s="207"/>
      <c r="F27" s="211"/>
      <c r="G27" s="224" t="s">
        <v>227</v>
      </c>
      <c r="H27" s="229" t="s">
        <v>276</v>
      </c>
      <c r="I27" s="230" t="s">
        <v>554</v>
      </c>
      <c r="J27" s="224" t="s">
        <v>616</v>
      </c>
      <c r="K27" s="214"/>
    </row>
    <row r="28" spans="1:11" ht="43.2" x14ac:dyDescent="0.3">
      <c r="A28" s="205" t="s">
        <v>40</v>
      </c>
      <c r="B28" s="139" t="s">
        <v>27</v>
      </c>
      <c r="C28" s="139"/>
      <c r="D28" s="139"/>
      <c r="E28" s="224" t="s">
        <v>731</v>
      </c>
      <c r="F28" s="236" t="s">
        <v>663</v>
      </c>
      <c r="G28" s="232" t="s">
        <v>726</v>
      </c>
      <c r="H28" s="233" t="s">
        <v>276</v>
      </c>
      <c r="I28" s="230" t="s">
        <v>730</v>
      </c>
      <c r="J28" s="232" t="s">
        <v>277</v>
      </c>
      <c r="K28" s="214"/>
    </row>
    <row r="29" spans="1:11" ht="28.8" x14ac:dyDescent="0.3">
      <c r="A29" s="212"/>
      <c r="B29" s="215"/>
      <c r="C29" s="215"/>
      <c r="D29" s="215"/>
      <c r="E29" s="224"/>
      <c r="F29" s="207" t="s">
        <v>465</v>
      </c>
      <c r="G29" s="224" t="s">
        <v>727</v>
      </c>
      <c r="H29" s="225" t="s">
        <v>276</v>
      </c>
      <c r="I29" s="230" t="s">
        <v>553</v>
      </c>
      <c r="J29" s="224" t="s">
        <v>277</v>
      </c>
      <c r="K29" s="214"/>
    </row>
    <row r="30" spans="1:11" ht="13.95" customHeight="1" x14ac:dyDescent="0.3">
      <c r="A30" s="205" t="s">
        <v>231</v>
      </c>
      <c r="B30" s="206" t="s">
        <v>27</v>
      </c>
      <c r="C30" s="206"/>
      <c r="D30" s="206"/>
      <c r="E30" s="239" t="s">
        <v>680</v>
      </c>
      <c r="F30" s="223" t="s">
        <v>663</v>
      </c>
      <c r="G30" s="224" t="s">
        <v>228</v>
      </c>
      <c r="H30" s="229" t="s">
        <v>276</v>
      </c>
      <c r="I30" s="230" t="s">
        <v>621</v>
      </c>
      <c r="J30" s="224" t="s">
        <v>277</v>
      </c>
      <c r="K30" s="214"/>
    </row>
    <row r="31" spans="1:11" x14ac:dyDescent="0.3">
      <c r="A31" s="208"/>
      <c r="B31" s="209"/>
      <c r="C31" s="209"/>
      <c r="D31" s="209"/>
      <c r="E31" s="208"/>
      <c r="F31" s="216"/>
      <c r="G31" s="224" t="s">
        <v>229</v>
      </c>
      <c r="H31" s="229" t="s">
        <v>276</v>
      </c>
      <c r="I31" s="230" t="s">
        <v>622</v>
      </c>
      <c r="J31" s="224" t="s">
        <v>277</v>
      </c>
      <c r="K31" s="214"/>
    </row>
    <row r="32" spans="1:11" x14ac:dyDescent="0.3">
      <c r="A32" s="208"/>
      <c r="B32" s="209"/>
      <c r="C32" s="209"/>
      <c r="D32" s="209"/>
      <c r="E32" s="208"/>
      <c r="F32" s="211"/>
      <c r="G32" s="224" t="s">
        <v>230</v>
      </c>
      <c r="H32" s="229" t="s">
        <v>276</v>
      </c>
      <c r="I32" s="230" t="s">
        <v>623</v>
      </c>
      <c r="J32" s="224" t="s">
        <v>277</v>
      </c>
      <c r="K32" s="214"/>
    </row>
    <row r="33" spans="1:11" ht="28.8" x14ac:dyDescent="0.3">
      <c r="A33" s="212"/>
      <c r="B33" s="213"/>
      <c r="C33" s="213"/>
      <c r="D33" s="213"/>
      <c r="E33" s="240"/>
      <c r="F33" s="207" t="s">
        <v>465</v>
      </c>
      <c r="G33" s="224" t="s">
        <v>654</v>
      </c>
      <c r="H33" s="229" t="s">
        <v>276</v>
      </c>
      <c r="I33" s="230" t="s">
        <v>655</v>
      </c>
      <c r="J33" s="224" t="s">
        <v>277</v>
      </c>
      <c r="K33" s="214"/>
    </row>
  </sheetData>
  <mergeCells count="37">
    <mergeCell ref="A19:A21"/>
    <mergeCell ref="B19:B21"/>
    <mergeCell ref="C19:C21"/>
    <mergeCell ref="D19:D21"/>
    <mergeCell ref="E19:E21"/>
    <mergeCell ref="D10:D12"/>
    <mergeCell ref="B13:B14"/>
    <mergeCell ref="C13:C14"/>
    <mergeCell ref="D13:D14"/>
    <mergeCell ref="E10:E12"/>
    <mergeCell ref="E4:E6"/>
    <mergeCell ref="A16:A18"/>
    <mergeCell ref="B16:B18"/>
    <mergeCell ref="C16:C18"/>
    <mergeCell ref="D16:D18"/>
    <mergeCell ref="A4:A7"/>
    <mergeCell ref="E13:E14"/>
    <mergeCell ref="A10:A12"/>
    <mergeCell ref="A13:A14"/>
    <mergeCell ref="A8:A9"/>
    <mergeCell ref="E16:E18"/>
    <mergeCell ref="B8:B9"/>
    <mergeCell ref="C8:C9"/>
    <mergeCell ref="D8:D9"/>
    <mergeCell ref="B10:B12"/>
    <mergeCell ref="C10:C12"/>
    <mergeCell ref="E30:E32"/>
    <mergeCell ref="A23:A24"/>
    <mergeCell ref="A26:A27"/>
    <mergeCell ref="B26:B27"/>
    <mergeCell ref="A30:A33"/>
    <mergeCell ref="A28:A29"/>
    <mergeCell ref="B28:B29"/>
    <mergeCell ref="C28:C29"/>
    <mergeCell ref="D28:D29"/>
    <mergeCell ref="C26:C27"/>
    <mergeCell ref="D26:D27"/>
  </mergeCells>
  <phoneticPr fontId="7" type="noConversion"/>
  <hyperlinks>
    <hyperlink ref="A1" location="Sisujuht!A1" display="Algusesse" xr:uid="{00000000-0004-0000-08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topLeftCell="A21" zoomScaleNormal="100" workbookViewId="0">
      <selection activeCell="E28" sqref="E28"/>
    </sheetView>
  </sheetViews>
  <sheetFormatPr defaultRowHeight="14.4" x14ac:dyDescent="0.3"/>
  <cols>
    <col min="1" max="1" width="50.6640625" style="196" customWidth="1"/>
    <col min="2" max="2" width="10.77734375" style="196" customWidth="1"/>
    <col min="3" max="3" width="11.77734375" style="196" customWidth="1"/>
    <col min="4" max="4" width="27.109375" style="237" customWidth="1"/>
    <col min="5" max="5" width="34" style="237" customWidth="1"/>
    <col min="6" max="6" width="39.21875" style="198" customWidth="1"/>
    <col min="7" max="7" width="61.88671875" style="197" customWidth="1"/>
    <col min="8" max="8" width="16.21875" style="198" customWidth="1"/>
    <col min="9" max="9" width="39" style="197" customWidth="1"/>
    <col min="10" max="10" width="18.77734375" style="197" customWidth="1"/>
    <col min="11" max="11" width="26.33203125" style="196" customWidth="1"/>
    <col min="12" max="16384" width="8.88671875" style="196"/>
  </cols>
  <sheetData>
    <row r="1" spans="1:11" x14ac:dyDescent="0.3">
      <c r="A1" s="245" t="s">
        <v>14</v>
      </c>
      <c r="B1" s="244"/>
      <c r="C1" s="214"/>
      <c r="D1" s="262"/>
      <c r="E1" s="262"/>
      <c r="F1" s="229"/>
      <c r="G1" s="230"/>
      <c r="H1" s="229"/>
      <c r="I1" s="230"/>
      <c r="J1" s="230"/>
      <c r="K1" s="214"/>
    </row>
    <row r="2" spans="1:11" x14ac:dyDescent="0.3">
      <c r="A2" s="113" t="s">
        <v>6</v>
      </c>
      <c r="B2" s="246"/>
      <c r="C2" s="246"/>
      <c r="D2" s="263"/>
      <c r="E2" s="263"/>
      <c r="F2" s="246"/>
      <c r="G2" s="246"/>
      <c r="H2" s="246"/>
      <c r="I2" s="246"/>
      <c r="J2" s="246"/>
      <c r="K2" s="247"/>
    </row>
    <row r="3" spans="1:11" s="204" customFormat="1" ht="28.8" x14ac:dyDescent="0.3">
      <c r="A3" s="97" t="s">
        <v>15</v>
      </c>
      <c r="B3" s="201" t="s">
        <v>16</v>
      </c>
      <c r="C3" s="201" t="s">
        <v>17</v>
      </c>
      <c r="D3" s="97" t="s">
        <v>18</v>
      </c>
      <c r="E3" s="97" t="s">
        <v>19</v>
      </c>
      <c r="F3" s="222" t="s">
        <v>20</v>
      </c>
      <c r="G3" s="97" t="s">
        <v>21</v>
      </c>
      <c r="H3" s="222" t="s">
        <v>22</v>
      </c>
      <c r="I3" s="97" t="s">
        <v>23</v>
      </c>
      <c r="J3" s="202" t="s">
        <v>24</v>
      </c>
      <c r="K3" s="203" t="s">
        <v>25</v>
      </c>
    </row>
    <row r="4" spans="1:11" ht="29.25" customHeight="1" x14ac:dyDescent="0.3">
      <c r="A4" s="205" t="s">
        <v>41</v>
      </c>
      <c r="B4" s="248" t="s">
        <v>27</v>
      </c>
      <c r="C4" s="248"/>
      <c r="D4" s="265"/>
      <c r="E4" s="239" t="s">
        <v>665</v>
      </c>
      <c r="F4" s="249" t="s">
        <v>663</v>
      </c>
      <c r="G4" s="224" t="s">
        <v>232</v>
      </c>
      <c r="H4" s="225" t="s">
        <v>276</v>
      </c>
      <c r="I4" s="224" t="s">
        <v>599</v>
      </c>
      <c r="J4" s="224" t="s">
        <v>277</v>
      </c>
      <c r="K4" s="207"/>
    </row>
    <row r="5" spans="1:11" x14ac:dyDescent="0.3">
      <c r="A5" s="208"/>
      <c r="B5" s="250"/>
      <c r="C5" s="250"/>
      <c r="D5" s="266"/>
      <c r="E5" s="208"/>
      <c r="F5" s="251"/>
      <c r="G5" s="224" t="s">
        <v>233</v>
      </c>
      <c r="H5" s="225" t="s">
        <v>276</v>
      </c>
      <c r="I5" s="224" t="s">
        <v>600</v>
      </c>
      <c r="J5" s="224" t="s">
        <v>277</v>
      </c>
      <c r="K5" s="207"/>
    </row>
    <row r="6" spans="1:11" x14ac:dyDescent="0.3">
      <c r="A6" s="208"/>
      <c r="B6" s="250"/>
      <c r="C6" s="250"/>
      <c r="D6" s="266"/>
      <c r="E6" s="208"/>
      <c r="F6" s="252"/>
      <c r="G6" s="224" t="s">
        <v>234</v>
      </c>
      <c r="H6" s="225" t="s">
        <v>276</v>
      </c>
      <c r="I6" s="224" t="s">
        <v>601</v>
      </c>
      <c r="J6" s="224" t="s">
        <v>277</v>
      </c>
      <c r="K6" s="207"/>
    </row>
    <row r="7" spans="1:11" ht="28.8" x14ac:dyDescent="0.3">
      <c r="A7" s="212"/>
      <c r="B7" s="119"/>
      <c r="C7" s="119"/>
      <c r="D7" s="267"/>
      <c r="E7" s="212"/>
      <c r="F7" s="225" t="s">
        <v>368</v>
      </c>
      <c r="G7" s="224" t="s">
        <v>496</v>
      </c>
      <c r="H7" s="225" t="s">
        <v>276</v>
      </c>
      <c r="I7" s="224" t="s">
        <v>602</v>
      </c>
      <c r="J7" s="224" t="s">
        <v>277</v>
      </c>
      <c r="K7" s="207"/>
    </row>
    <row r="8" spans="1:11" ht="55.95" customHeight="1" x14ac:dyDescent="0.3">
      <c r="A8" s="253" t="s">
        <v>183</v>
      </c>
      <c r="B8" s="248" t="s">
        <v>27</v>
      </c>
      <c r="C8" s="248"/>
      <c r="D8" s="265"/>
      <c r="E8" s="239" t="s">
        <v>634</v>
      </c>
      <c r="F8" s="225" t="s">
        <v>663</v>
      </c>
      <c r="G8" s="224" t="s">
        <v>235</v>
      </c>
      <c r="H8" s="225" t="s">
        <v>276</v>
      </c>
      <c r="I8" s="224" t="s">
        <v>603</v>
      </c>
      <c r="J8" s="224" t="s">
        <v>277</v>
      </c>
      <c r="K8" s="207"/>
    </row>
    <row r="9" spans="1:11" ht="43.2" x14ac:dyDescent="0.3">
      <c r="A9" s="254"/>
      <c r="B9" s="119"/>
      <c r="C9" s="119"/>
      <c r="D9" s="267"/>
      <c r="E9" s="212"/>
      <c r="F9" s="225" t="s">
        <v>465</v>
      </c>
      <c r="G9" s="224" t="s">
        <v>476</v>
      </c>
      <c r="H9" s="225" t="s">
        <v>276</v>
      </c>
      <c r="I9" s="224" t="s">
        <v>596</v>
      </c>
      <c r="J9" s="224" t="s">
        <v>277</v>
      </c>
      <c r="K9" s="207"/>
    </row>
    <row r="10" spans="1:11" ht="28.8" x14ac:dyDescent="0.3">
      <c r="A10" s="253" t="s">
        <v>42</v>
      </c>
      <c r="B10" s="248" t="s">
        <v>27</v>
      </c>
      <c r="C10" s="248"/>
      <c r="D10" s="265"/>
      <c r="E10" s="239" t="s">
        <v>671</v>
      </c>
      <c r="F10" s="255" t="s">
        <v>663</v>
      </c>
      <c r="G10" s="224" t="s">
        <v>546</v>
      </c>
      <c r="H10" s="225" t="s">
        <v>276</v>
      </c>
      <c r="I10" s="224" t="s">
        <v>664</v>
      </c>
      <c r="J10" s="224" t="s">
        <v>277</v>
      </c>
      <c r="K10" s="207"/>
    </row>
    <row r="11" spans="1:11" ht="28.8" x14ac:dyDescent="0.3">
      <c r="A11" s="256"/>
      <c r="B11" s="250"/>
      <c r="C11" s="250"/>
      <c r="D11" s="266"/>
      <c r="E11" s="208"/>
      <c r="F11" s="226"/>
      <c r="G11" s="224" t="s">
        <v>666</v>
      </c>
      <c r="H11" s="225" t="s">
        <v>276</v>
      </c>
      <c r="I11" s="224" t="s">
        <v>604</v>
      </c>
      <c r="J11" s="257" t="s">
        <v>667</v>
      </c>
      <c r="K11" s="207"/>
    </row>
    <row r="12" spans="1:11" ht="43.2" x14ac:dyDescent="0.3">
      <c r="A12" s="254"/>
      <c r="B12" s="119"/>
      <c r="C12" s="119"/>
      <c r="D12" s="267"/>
      <c r="E12" s="212"/>
      <c r="F12" s="225" t="s">
        <v>465</v>
      </c>
      <c r="G12" s="224" t="s">
        <v>477</v>
      </c>
      <c r="H12" s="225" t="s">
        <v>276</v>
      </c>
      <c r="I12" s="224" t="s">
        <v>605</v>
      </c>
      <c r="J12" s="224" t="s">
        <v>277</v>
      </c>
      <c r="K12" s="207"/>
    </row>
    <row r="13" spans="1:11" ht="38.25" customHeight="1" x14ac:dyDescent="0.3">
      <c r="A13" s="205" t="s">
        <v>43</v>
      </c>
      <c r="B13" s="248" t="s">
        <v>27</v>
      </c>
      <c r="C13" s="248"/>
      <c r="D13" s="265"/>
      <c r="E13" s="239" t="s">
        <v>636</v>
      </c>
      <c r="F13" s="225" t="s">
        <v>663</v>
      </c>
      <c r="G13" s="224" t="s">
        <v>236</v>
      </c>
      <c r="H13" s="225">
        <v>2027</v>
      </c>
      <c r="I13" s="224" t="s">
        <v>599</v>
      </c>
      <c r="J13" s="224" t="s">
        <v>277</v>
      </c>
      <c r="K13" s="207"/>
    </row>
    <row r="14" spans="1:11" ht="28.8" x14ac:dyDescent="0.3">
      <c r="A14" s="212"/>
      <c r="B14" s="119"/>
      <c r="C14" s="119"/>
      <c r="D14" s="267"/>
      <c r="E14" s="212"/>
      <c r="F14" s="225" t="s">
        <v>635</v>
      </c>
      <c r="G14" s="224" t="s">
        <v>488</v>
      </c>
      <c r="H14" s="225" t="s">
        <v>276</v>
      </c>
      <c r="I14" s="224" t="s">
        <v>676</v>
      </c>
      <c r="J14" s="224" t="s">
        <v>277</v>
      </c>
      <c r="K14" s="207"/>
    </row>
    <row r="15" spans="1:11" ht="48.75" customHeight="1" x14ac:dyDescent="0.3">
      <c r="A15" s="205" t="s">
        <v>44</v>
      </c>
      <c r="B15" s="248" t="s">
        <v>27</v>
      </c>
      <c r="C15" s="248"/>
      <c r="D15" s="265"/>
      <c r="E15" s="258" t="s">
        <v>672</v>
      </c>
      <c r="F15" s="249" t="s">
        <v>663</v>
      </c>
      <c r="G15" s="224" t="s">
        <v>237</v>
      </c>
      <c r="H15" s="225" t="s">
        <v>276</v>
      </c>
      <c r="I15" s="224" t="s">
        <v>606</v>
      </c>
      <c r="J15" s="224" t="s">
        <v>675</v>
      </c>
      <c r="K15" s="207"/>
    </row>
    <row r="16" spans="1:11" ht="31.2" customHeight="1" x14ac:dyDescent="0.3">
      <c r="A16" s="208"/>
      <c r="B16" s="250"/>
      <c r="C16" s="250"/>
      <c r="D16" s="266"/>
      <c r="E16" s="264"/>
      <c r="F16" s="251"/>
      <c r="G16" s="224" t="s">
        <v>238</v>
      </c>
      <c r="H16" s="225" t="s">
        <v>276</v>
      </c>
      <c r="I16" s="224" t="s">
        <v>673</v>
      </c>
      <c r="J16" s="224" t="s">
        <v>675</v>
      </c>
      <c r="K16" s="207"/>
    </row>
    <row r="17" spans="1:11" ht="35.700000000000003" customHeight="1" x14ac:dyDescent="0.3">
      <c r="A17" s="212"/>
      <c r="B17" s="119"/>
      <c r="C17" s="119"/>
      <c r="D17" s="267"/>
      <c r="E17" s="68"/>
      <c r="F17" s="252"/>
      <c r="G17" s="224" t="s">
        <v>239</v>
      </c>
      <c r="H17" s="225" t="s">
        <v>276</v>
      </c>
      <c r="I17" s="224" t="s">
        <v>674</v>
      </c>
      <c r="J17" s="224" t="s">
        <v>675</v>
      </c>
      <c r="K17" s="207"/>
    </row>
    <row r="18" spans="1:11" ht="29.25" customHeight="1" x14ac:dyDescent="0.3">
      <c r="A18" s="205" t="s">
        <v>45</v>
      </c>
      <c r="B18" s="248"/>
      <c r="C18" s="248" t="s">
        <v>393</v>
      </c>
      <c r="D18" s="239" t="s">
        <v>657</v>
      </c>
      <c r="E18" s="265"/>
      <c r="F18" s="249" t="s">
        <v>663</v>
      </c>
      <c r="G18" s="224" t="s">
        <v>240</v>
      </c>
      <c r="H18" s="225" t="s">
        <v>276</v>
      </c>
      <c r="I18" s="224" t="s">
        <v>607</v>
      </c>
      <c r="J18" s="224" t="s">
        <v>598</v>
      </c>
      <c r="K18" s="207"/>
    </row>
    <row r="19" spans="1:11" ht="28.8" x14ac:dyDescent="0.3">
      <c r="A19" s="208"/>
      <c r="B19" s="250"/>
      <c r="C19" s="250"/>
      <c r="D19" s="121"/>
      <c r="E19" s="266"/>
      <c r="F19" s="251"/>
      <c r="G19" s="224" t="s">
        <v>241</v>
      </c>
      <c r="H19" s="225" t="s">
        <v>276</v>
      </c>
      <c r="I19" s="224" t="s">
        <v>608</v>
      </c>
      <c r="J19" s="224" t="s">
        <v>277</v>
      </c>
      <c r="K19" s="207"/>
    </row>
    <row r="20" spans="1:11" x14ac:dyDescent="0.3">
      <c r="A20" s="212"/>
      <c r="B20" s="119"/>
      <c r="C20" s="119"/>
      <c r="D20" s="122"/>
      <c r="E20" s="267"/>
      <c r="F20" s="252"/>
      <c r="G20" s="224"/>
      <c r="H20" s="225"/>
      <c r="I20" s="224"/>
      <c r="J20" s="224"/>
      <c r="K20" s="207"/>
    </row>
    <row r="21" spans="1:11" ht="57.6" x14ac:dyDescent="0.3">
      <c r="A21" s="253" t="s">
        <v>46</v>
      </c>
      <c r="B21" s="248" t="s">
        <v>27</v>
      </c>
      <c r="C21" s="248"/>
      <c r="D21" s="265"/>
      <c r="E21" s="239" t="s">
        <v>670</v>
      </c>
      <c r="F21" s="225" t="s">
        <v>465</v>
      </c>
      <c r="G21" s="224" t="s">
        <v>472</v>
      </c>
      <c r="H21" s="225">
        <v>2035</v>
      </c>
      <c r="I21" s="224" t="s">
        <v>609</v>
      </c>
      <c r="J21" s="224" t="s">
        <v>473</v>
      </c>
      <c r="K21" s="207"/>
    </row>
    <row r="22" spans="1:11" ht="28.8" x14ac:dyDescent="0.3">
      <c r="A22" s="256"/>
      <c r="B22" s="250"/>
      <c r="C22" s="250"/>
      <c r="D22" s="266"/>
      <c r="E22" s="208"/>
      <c r="F22" s="225" t="s">
        <v>663</v>
      </c>
      <c r="G22" s="224" t="s">
        <v>242</v>
      </c>
      <c r="H22" s="225" t="s">
        <v>276</v>
      </c>
      <c r="I22" s="224" t="s">
        <v>610</v>
      </c>
      <c r="J22" s="224" t="s">
        <v>277</v>
      </c>
      <c r="K22" s="207"/>
    </row>
    <row r="23" spans="1:11" ht="57.6" x14ac:dyDescent="0.3">
      <c r="A23" s="254"/>
      <c r="B23" s="119"/>
      <c r="C23" s="119"/>
      <c r="D23" s="267"/>
      <c r="E23" s="212"/>
      <c r="F23" s="225" t="s">
        <v>465</v>
      </c>
      <c r="G23" s="224" t="s">
        <v>762</v>
      </c>
      <c r="H23" s="225">
        <v>2035</v>
      </c>
      <c r="I23" s="224" t="s">
        <v>611</v>
      </c>
      <c r="J23" s="224" t="s">
        <v>473</v>
      </c>
      <c r="K23" s="207"/>
    </row>
    <row r="24" spans="1:11" ht="45.45" customHeight="1" x14ac:dyDescent="0.3">
      <c r="A24" s="253" t="s">
        <v>184</v>
      </c>
      <c r="B24" s="248" t="s">
        <v>27</v>
      </c>
      <c r="C24" s="248"/>
      <c r="D24" s="265"/>
      <c r="E24" s="239" t="s">
        <v>637</v>
      </c>
      <c r="F24" s="225" t="s">
        <v>663</v>
      </c>
      <c r="G24" s="224" t="s">
        <v>243</v>
      </c>
      <c r="H24" s="225" t="s">
        <v>276</v>
      </c>
      <c r="I24" s="224" t="s">
        <v>612</v>
      </c>
      <c r="J24" s="224" t="s">
        <v>277</v>
      </c>
      <c r="K24" s="207"/>
    </row>
    <row r="25" spans="1:11" ht="28.8" x14ac:dyDescent="0.3">
      <c r="A25" s="256"/>
      <c r="B25" s="250"/>
      <c r="C25" s="250"/>
      <c r="D25" s="266"/>
      <c r="E25" s="208"/>
      <c r="F25" s="227" t="s">
        <v>629</v>
      </c>
      <c r="G25" s="224" t="s">
        <v>494</v>
      </c>
      <c r="H25" s="225" t="s">
        <v>276</v>
      </c>
      <c r="I25" s="224" t="s">
        <v>613</v>
      </c>
      <c r="J25" s="224" t="s">
        <v>277</v>
      </c>
      <c r="K25" s="207"/>
    </row>
    <row r="26" spans="1:11" ht="43.2" x14ac:dyDescent="0.3">
      <c r="A26" s="254"/>
      <c r="B26" s="119"/>
      <c r="C26" s="119"/>
      <c r="D26" s="267"/>
      <c r="E26" s="212"/>
      <c r="F26" s="227" t="s">
        <v>663</v>
      </c>
      <c r="G26" s="224" t="s">
        <v>489</v>
      </c>
      <c r="H26" s="225" t="s">
        <v>276</v>
      </c>
      <c r="I26" s="224" t="s">
        <v>614</v>
      </c>
      <c r="J26" s="224" t="s">
        <v>277</v>
      </c>
      <c r="K26" s="207"/>
    </row>
    <row r="27" spans="1:11" ht="43.2" x14ac:dyDescent="0.3">
      <c r="A27" s="217" t="s">
        <v>185</v>
      </c>
      <c r="B27" s="118"/>
      <c r="C27" s="118" t="s">
        <v>393</v>
      </c>
      <c r="D27" s="224" t="s">
        <v>661</v>
      </c>
      <c r="E27" s="268"/>
      <c r="F27" s="225" t="s">
        <v>663</v>
      </c>
      <c r="G27" s="224" t="s">
        <v>715</v>
      </c>
      <c r="H27" s="225"/>
      <c r="I27" s="224" t="s">
        <v>668</v>
      </c>
      <c r="J27" s="224" t="s">
        <v>277</v>
      </c>
      <c r="K27" s="207"/>
    </row>
    <row r="28" spans="1:11" x14ac:dyDescent="0.3">
      <c r="J28" s="259"/>
      <c r="K28" s="260"/>
    </row>
    <row r="29" spans="1:11" x14ac:dyDescent="0.3">
      <c r="J29" s="261"/>
    </row>
    <row r="30" spans="1:11" x14ac:dyDescent="0.3">
      <c r="J30" s="261"/>
    </row>
    <row r="31" spans="1:11" x14ac:dyDescent="0.3">
      <c r="J31" s="261"/>
    </row>
    <row r="32" spans="1:11" x14ac:dyDescent="0.3">
      <c r="J32" s="261"/>
    </row>
    <row r="33" spans="10:10" x14ac:dyDescent="0.3">
      <c r="J33" s="261"/>
    </row>
    <row r="34" spans="10:10" x14ac:dyDescent="0.3">
      <c r="J34" s="261"/>
    </row>
    <row r="35" spans="10:10" x14ac:dyDescent="0.3">
      <c r="J35" s="261"/>
    </row>
    <row r="36" spans="10:10" x14ac:dyDescent="0.3">
      <c r="J36" s="261"/>
    </row>
    <row r="37" spans="10:10" x14ac:dyDescent="0.3">
      <c r="J37" s="261"/>
    </row>
    <row r="38" spans="10:10" x14ac:dyDescent="0.3">
      <c r="J38" s="261"/>
    </row>
    <row r="39" spans="10:10" x14ac:dyDescent="0.3">
      <c r="J39" s="261"/>
    </row>
    <row r="40" spans="10:10" x14ac:dyDescent="0.3">
      <c r="J40" s="261"/>
    </row>
    <row r="41" spans="10:10" x14ac:dyDescent="0.3">
      <c r="J41" s="261"/>
    </row>
    <row r="42" spans="10:10" x14ac:dyDescent="0.3">
      <c r="J42" s="261"/>
    </row>
  </sheetData>
  <mergeCells count="11">
    <mergeCell ref="E10:E12"/>
    <mergeCell ref="E4:E7"/>
    <mergeCell ref="A4:A7"/>
    <mergeCell ref="E8:E9"/>
    <mergeCell ref="A13:A14"/>
    <mergeCell ref="A15:A17"/>
    <mergeCell ref="A18:A20"/>
    <mergeCell ref="E21:E23"/>
    <mergeCell ref="E24:E26"/>
    <mergeCell ref="E13:E14"/>
    <mergeCell ref="D18:D20"/>
  </mergeCells>
  <phoneticPr fontId="7" type="noConversion"/>
  <hyperlinks>
    <hyperlink ref="A1" location="Sisujuht!A1" display="Algusesse" xr:uid="{00000000-0004-0000-07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7070-AC16-4629-BD40-583262F092BE}">
  <dimension ref="A1:K35"/>
  <sheetViews>
    <sheetView zoomScaleNormal="100" workbookViewId="0">
      <selection activeCell="E7" sqref="E7"/>
    </sheetView>
  </sheetViews>
  <sheetFormatPr defaultRowHeight="14.4" x14ac:dyDescent="0.3"/>
  <cols>
    <col min="1" max="1" width="50.6640625" style="196" customWidth="1"/>
    <col min="2" max="2" width="11.6640625" style="196" customWidth="1"/>
    <col min="3" max="3" width="14.6640625" style="196" customWidth="1"/>
    <col min="4" max="4" width="33.33203125" style="237" customWidth="1"/>
    <col min="5" max="5" width="31.88671875" style="204" customWidth="1"/>
    <col min="6" max="6" width="27.21875" style="269" customWidth="1"/>
    <col min="7" max="7" width="60.21875" style="197" customWidth="1"/>
    <col min="8" max="8" width="17.21875" style="196" customWidth="1"/>
    <col min="9" max="9" width="36.5546875" style="197" customWidth="1"/>
    <col min="10" max="10" width="32.77734375" style="197" customWidth="1"/>
    <col min="11" max="11" width="26.33203125" style="196" customWidth="1"/>
    <col min="12" max="16384" width="8.88671875" style="196"/>
  </cols>
  <sheetData>
    <row r="1" spans="1:11" ht="22.05" customHeight="1" x14ac:dyDescent="0.3">
      <c r="A1" s="220" t="s">
        <v>14</v>
      </c>
      <c r="B1" s="221"/>
    </row>
    <row r="2" spans="1:11" ht="15" customHeight="1" x14ac:dyDescent="0.3">
      <c r="A2" s="199" t="s">
        <v>7</v>
      </c>
      <c r="B2" s="200"/>
      <c r="C2" s="200"/>
      <c r="D2" s="238"/>
      <c r="E2" s="275"/>
      <c r="F2" s="270"/>
      <c r="G2" s="200"/>
      <c r="H2" s="200"/>
      <c r="I2" s="200"/>
      <c r="J2" s="200"/>
      <c r="K2" s="200"/>
    </row>
    <row r="3" spans="1:11" s="204" customFormat="1" ht="28.8" x14ac:dyDescent="0.3">
      <c r="A3" s="97" t="s">
        <v>15</v>
      </c>
      <c r="B3" s="201" t="s">
        <v>16</v>
      </c>
      <c r="C3" s="201" t="s">
        <v>17</v>
      </c>
      <c r="D3" s="97" t="s">
        <v>18</v>
      </c>
      <c r="E3" s="97" t="s">
        <v>19</v>
      </c>
      <c r="F3" s="222" t="s">
        <v>20</v>
      </c>
      <c r="G3" s="97" t="s">
        <v>21</v>
      </c>
      <c r="H3" s="97" t="s">
        <v>22</v>
      </c>
      <c r="I3" s="97" t="s">
        <v>23</v>
      </c>
      <c r="J3" s="202" t="s">
        <v>24</v>
      </c>
      <c r="K3" s="203" t="s">
        <v>25</v>
      </c>
    </row>
    <row r="4" spans="1:11" x14ac:dyDescent="0.3">
      <c r="A4" s="205" t="s">
        <v>186</v>
      </c>
      <c r="B4" s="136" t="s">
        <v>27</v>
      </c>
      <c r="C4" s="136"/>
      <c r="D4" s="281"/>
      <c r="E4" s="276" t="s">
        <v>677</v>
      </c>
      <c r="F4" s="272" t="s">
        <v>663</v>
      </c>
      <c r="G4" s="224" t="s">
        <v>265</v>
      </c>
      <c r="H4" s="207" t="s">
        <v>276</v>
      </c>
      <c r="I4" s="224"/>
      <c r="J4" s="224"/>
      <c r="K4" s="207"/>
    </row>
    <row r="5" spans="1:11" x14ac:dyDescent="0.3">
      <c r="A5" s="208"/>
      <c r="B5" s="271"/>
      <c r="C5" s="271"/>
      <c r="D5" s="208"/>
      <c r="E5" s="277"/>
      <c r="F5" s="272" t="s">
        <v>663</v>
      </c>
      <c r="G5" s="224" t="s">
        <v>266</v>
      </c>
      <c r="H5" s="207" t="s">
        <v>276</v>
      </c>
      <c r="I5" s="224"/>
      <c r="J5" s="224"/>
      <c r="K5" s="207"/>
    </row>
    <row r="6" spans="1:11" ht="43.2" x14ac:dyDescent="0.3">
      <c r="A6" s="212"/>
      <c r="B6" s="219"/>
      <c r="C6" s="219"/>
      <c r="D6" s="212"/>
      <c r="E6" s="278"/>
      <c r="F6" s="272" t="s">
        <v>368</v>
      </c>
      <c r="G6" s="224" t="s">
        <v>693</v>
      </c>
      <c r="H6" s="207">
        <v>2035</v>
      </c>
      <c r="I6" s="224" t="s">
        <v>678</v>
      </c>
      <c r="J6" s="224" t="s">
        <v>470</v>
      </c>
      <c r="K6" s="207"/>
    </row>
    <row r="7" spans="1:11" ht="57.6" x14ac:dyDescent="0.3">
      <c r="A7" s="205" t="s">
        <v>46</v>
      </c>
      <c r="B7" s="136" t="s">
        <v>27</v>
      </c>
      <c r="C7" s="136"/>
      <c r="D7" s="281"/>
      <c r="E7" s="232" t="s">
        <v>669</v>
      </c>
      <c r="F7" s="272" t="s">
        <v>368</v>
      </c>
      <c r="G7" s="224" t="s">
        <v>693</v>
      </c>
      <c r="H7" s="207">
        <v>2035</v>
      </c>
      <c r="I7" s="224" t="s">
        <v>678</v>
      </c>
      <c r="J7" s="224" t="s">
        <v>470</v>
      </c>
      <c r="K7" s="207"/>
    </row>
    <row r="8" spans="1:11" ht="28.8" x14ac:dyDescent="0.3">
      <c r="A8" s="208"/>
      <c r="B8" s="271"/>
      <c r="C8" s="271"/>
      <c r="D8" s="208"/>
      <c r="E8" s="279"/>
      <c r="F8" s="272" t="s">
        <v>663</v>
      </c>
      <c r="G8" s="224" t="s">
        <v>267</v>
      </c>
      <c r="H8" s="207" t="s">
        <v>276</v>
      </c>
      <c r="I8" s="224"/>
      <c r="J8" s="224"/>
      <c r="K8" s="207"/>
    </row>
    <row r="9" spans="1:11" ht="43.2" x14ac:dyDescent="0.3">
      <c r="A9" s="212"/>
      <c r="B9" s="219"/>
      <c r="C9" s="219"/>
      <c r="D9" s="212"/>
      <c r="E9" s="279"/>
      <c r="F9" s="272" t="s">
        <v>368</v>
      </c>
      <c r="G9" s="224" t="s">
        <v>471</v>
      </c>
      <c r="H9" s="207">
        <v>2035</v>
      </c>
      <c r="I9" s="224" t="s">
        <v>534</v>
      </c>
      <c r="J9" s="224" t="s">
        <v>470</v>
      </c>
      <c r="K9" s="207"/>
    </row>
    <row r="10" spans="1:11" ht="43.2" x14ac:dyDescent="0.3">
      <c r="A10" s="205" t="s">
        <v>47</v>
      </c>
      <c r="B10" s="136" t="s">
        <v>27</v>
      </c>
      <c r="C10" s="136"/>
      <c r="D10" s="281"/>
      <c r="E10" s="232" t="s">
        <v>649</v>
      </c>
      <c r="F10" s="272" t="s">
        <v>663</v>
      </c>
      <c r="G10" s="224" t="s">
        <v>268</v>
      </c>
      <c r="H10" s="207" t="s">
        <v>276</v>
      </c>
      <c r="I10" s="224" t="s">
        <v>535</v>
      </c>
      <c r="J10" s="224" t="s">
        <v>620</v>
      </c>
      <c r="K10" s="207"/>
    </row>
    <row r="11" spans="1:11" ht="43.2" x14ac:dyDescent="0.3">
      <c r="A11" s="212"/>
      <c r="B11" s="219"/>
      <c r="C11" s="219"/>
      <c r="D11" s="212"/>
      <c r="E11" s="279"/>
      <c r="F11" s="272" t="s">
        <v>368</v>
      </c>
      <c r="G11" s="224" t="s">
        <v>650</v>
      </c>
      <c r="H11" s="207" t="s">
        <v>276</v>
      </c>
      <c r="I11" s="224" t="s">
        <v>651</v>
      </c>
      <c r="J11" s="224" t="s">
        <v>480</v>
      </c>
      <c r="K11" s="207"/>
    </row>
    <row r="12" spans="1:11" ht="28.8" x14ac:dyDescent="0.3">
      <c r="A12" s="205" t="s">
        <v>187</v>
      </c>
      <c r="B12" s="136"/>
      <c r="C12" s="136" t="s">
        <v>393</v>
      </c>
      <c r="D12" s="239" t="s">
        <v>652</v>
      </c>
      <c r="E12" s="280"/>
      <c r="F12" s="273" t="s">
        <v>663</v>
      </c>
      <c r="G12" s="224" t="s">
        <v>763</v>
      </c>
      <c r="H12" s="207">
        <v>2026</v>
      </c>
      <c r="I12" s="224" t="s">
        <v>627</v>
      </c>
      <c r="J12" s="224" t="s">
        <v>277</v>
      </c>
      <c r="K12" s="207"/>
    </row>
    <row r="13" spans="1:11" ht="29.55" customHeight="1" x14ac:dyDescent="0.3">
      <c r="A13" s="212"/>
      <c r="B13" s="219"/>
      <c r="C13" s="219"/>
      <c r="D13" s="212"/>
      <c r="E13" s="280"/>
      <c r="F13" s="272"/>
      <c r="G13" s="224" t="s">
        <v>269</v>
      </c>
      <c r="H13" s="207">
        <v>2026</v>
      </c>
      <c r="I13" s="224" t="s">
        <v>536</v>
      </c>
      <c r="J13" s="224" t="s">
        <v>277</v>
      </c>
      <c r="K13" s="207"/>
    </row>
    <row r="14" spans="1:11" ht="28.8" x14ac:dyDescent="0.3">
      <c r="A14" s="205" t="s">
        <v>188</v>
      </c>
      <c r="B14" s="136"/>
      <c r="C14" s="136" t="s">
        <v>393</v>
      </c>
      <c r="D14" s="239" t="s">
        <v>653</v>
      </c>
      <c r="E14" s="280"/>
      <c r="F14" s="273" t="s">
        <v>663</v>
      </c>
      <c r="G14" s="224" t="s">
        <v>270</v>
      </c>
      <c r="H14" s="274" t="s">
        <v>276</v>
      </c>
      <c r="I14" s="224" t="s">
        <v>537</v>
      </c>
      <c r="J14" s="224" t="s">
        <v>679</v>
      </c>
      <c r="K14" s="207"/>
    </row>
    <row r="15" spans="1:11" ht="45.45" customHeight="1" x14ac:dyDescent="0.3">
      <c r="A15" s="212"/>
      <c r="B15" s="219"/>
      <c r="C15" s="219"/>
      <c r="D15" s="212"/>
      <c r="E15" s="280"/>
      <c r="F15" s="272"/>
      <c r="G15" s="224" t="s">
        <v>271</v>
      </c>
      <c r="H15" s="207">
        <v>2028</v>
      </c>
      <c r="I15" s="224" t="s">
        <v>538</v>
      </c>
      <c r="J15" s="224" t="s">
        <v>277</v>
      </c>
      <c r="K15" s="207"/>
    </row>
    <row r="16" spans="1:11" x14ac:dyDescent="0.3">
      <c r="J16" s="261"/>
    </row>
    <row r="17" spans="10:10" x14ac:dyDescent="0.3">
      <c r="J17" s="261"/>
    </row>
    <row r="18" spans="10:10" x14ac:dyDescent="0.3">
      <c r="J18" s="261"/>
    </row>
    <row r="19" spans="10:10" x14ac:dyDescent="0.3">
      <c r="J19" s="261"/>
    </row>
    <row r="20" spans="10:10" x14ac:dyDescent="0.3">
      <c r="J20" s="261"/>
    </row>
    <row r="21" spans="10:10" x14ac:dyDescent="0.3">
      <c r="J21" s="261"/>
    </row>
    <row r="22" spans="10:10" x14ac:dyDescent="0.3">
      <c r="J22" s="261"/>
    </row>
    <row r="23" spans="10:10" x14ac:dyDescent="0.3">
      <c r="J23" s="261"/>
    </row>
    <row r="24" spans="10:10" x14ac:dyDescent="0.3">
      <c r="J24" s="261"/>
    </row>
    <row r="25" spans="10:10" x14ac:dyDescent="0.3">
      <c r="J25" s="261"/>
    </row>
    <row r="26" spans="10:10" x14ac:dyDescent="0.3">
      <c r="J26" s="261"/>
    </row>
    <row r="27" spans="10:10" x14ac:dyDescent="0.3">
      <c r="J27" s="261"/>
    </row>
    <row r="28" spans="10:10" x14ac:dyDescent="0.3">
      <c r="J28" s="261"/>
    </row>
    <row r="29" spans="10:10" x14ac:dyDescent="0.3">
      <c r="J29" s="261"/>
    </row>
    <row r="30" spans="10:10" x14ac:dyDescent="0.3">
      <c r="J30" s="261"/>
    </row>
    <row r="31" spans="10:10" x14ac:dyDescent="0.3">
      <c r="J31" s="261"/>
    </row>
    <row r="32" spans="10:10" x14ac:dyDescent="0.3">
      <c r="J32" s="261"/>
    </row>
    <row r="33" spans="10:10" x14ac:dyDescent="0.3">
      <c r="J33" s="261"/>
    </row>
    <row r="34" spans="10:10" x14ac:dyDescent="0.3">
      <c r="J34" s="261"/>
    </row>
    <row r="35" spans="10:10" x14ac:dyDescent="0.3">
      <c r="J35" s="261"/>
    </row>
  </sheetData>
  <mergeCells count="21">
    <mergeCell ref="E4:E6"/>
    <mergeCell ref="B7:B9"/>
    <mergeCell ref="C7:C9"/>
    <mergeCell ref="D7:D9"/>
    <mergeCell ref="A10:A11"/>
    <mergeCell ref="B10:B11"/>
    <mergeCell ref="C10:C11"/>
    <mergeCell ref="D10:D11"/>
    <mergeCell ref="A7:A9"/>
    <mergeCell ref="A4:A6"/>
    <mergeCell ref="B4:B6"/>
    <mergeCell ref="C4:C6"/>
    <mergeCell ref="D4:D6"/>
    <mergeCell ref="A12:A13"/>
    <mergeCell ref="B12:B13"/>
    <mergeCell ref="C12:C13"/>
    <mergeCell ref="D12:D13"/>
    <mergeCell ref="A14:A15"/>
    <mergeCell ref="B14:B15"/>
    <mergeCell ref="C14:C15"/>
    <mergeCell ref="D14:D15"/>
  </mergeCells>
  <hyperlinks>
    <hyperlink ref="A1" location="Sisujuht!A1" display="Algusesse" xr:uid="{001E5C1F-D916-47E8-99A7-5D3FE7C474D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zoomScaleNormal="100" workbookViewId="0">
      <selection activeCell="F22" sqref="F22"/>
    </sheetView>
  </sheetViews>
  <sheetFormatPr defaultRowHeight="14.4" x14ac:dyDescent="0.3"/>
  <cols>
    <col min="1" max="1" width="51.77734375" style="274" customWidth="1"/>
    <col min="2" max="3" width="8.88671875" style="196"/>
    <col min="4" max="4" width="24.77734375" style="282" customWidth="1"/>
    <col min="5" max="5" width="27.33203125" style="282" customWidth="1"/>
    <col min="6" max="6" width="26.77734375" style="196" customWidth="1"/>
    <col min="7" max="7" width="53.5546875" style="274" customWidth="1"/>
    <col min="8" max="8" width="18.109375" style="196" customWidth="1"/>
    <col min="9" max="9" width="35.109375" style="197" customWidth="1"/>
    <col min="10" max="10" width="28.77734375" style="197" customWidth="1"/>
    <col min="11" max="11" width="26.33203125" style="196" customWidth="1"/>
    <col min="12" max="13" width="27.109375" style="196" customWidth="1"/>
    <col min="14" max="16384" width="8.88671875" style="196"/>
  </cols>
  <sheetData>
    <row r="1" spans="1:19" x14ac:dyDescent="0.3">
      <c r="A1" s="295" t="s">
        <v>14</v>
      </c>
    </row>
    <row r="2" spans="1:19" ht="24.75" customHeight="1" x14ac:dyDescent="0.3">
      <c r="A2" s="199" t="s">
        <v>48</v>
      </c>
      <c r="B2" s="200"/>
      <c r="C2" s="200"/>
      <c r="D2" s="270"/>
      <c r="E2" s="270"/>
      <c r="F2" s="200"/>
      <c r="G2" s="227"/>
      <c r="H2" s="283"/>
      <c r="I2" s="283"/>
      <c r="J2" s="283"/>
      <c r="K2" s="229"/>
      <c r="L2" s="30"/>
      <c r="M2" s="30"/>
      <c r="N2" s="197"/>
      <c r="O2" s="197"/>
      <c r="P2" s="197"/>
      <c r="Q2" s="197"/>
      <c r="R2" s="197"/>
      <c r="S2" s="197"/>
    </row>
    <row r="3" spans="1:19" ht="28.8" x14ac:dyDescent="0.3">
      <c r="A3" s="65" t="s">
        <v>15</v>
      </c>
      <c r="B3" s="284" t="s">
        <v>49</v>
      </c>
      <c r="C3" s="284" t="s">
        <v>50</v>
      </c>
      <c r="D3" s="222" t="s">
        <v>19</v>
      </c>
      <c r="E3" s="222" t="s">
        <v>20</v>
      </c>
      <c r="F3" s="222" t="s">
        <v>18</v>
      </c>
      <c r="G3" s="65" t="s">
        <v>51</v>
      </c>
      <c r="H3" s="65" t="s">
        <v>22</v>
      </c>
      <c r="I3" s="65" t="s">
        <v>23</v>
      </c>
      <c r="J3" s="285" t="s">
        <v>24</v>
      </c>
      <c r="K3" s="286" t="s">
        <v>25</v>
      </c>
      <c r="L3" s="30"/>
      <c r="M3" s="30"/>
    </row>
    <row r="4" spans="1:19" ht="56.25" customHeight="1" x14ac:dyDescent="0.3">
      <c r="A4" s="205" t="s">
        <v>154</v>
      </c>
      <c r="B4" s="136" t="s">
        <v>27</v>
      </c>
      <c r="C4" s="287"/>
      <c r="D4" s="296" t="s">
        <v>682</v>
      </c>
      <c r="E4" s="296" t="s">
        <v>368</v>
      </c>
      <c r="F4" s="287"/>
      <c r="G4" s="228" t="s">
        <v>681</v>
      </c>
      <c r="H4" s="207">
        <v>2026</v>
      </c>
      <c r="I4" s="224" t="s">
        <v>518</v>
      </c>
      <c r="J4" s="224" t="s">
        <v>480</v>
      </c>
      <c r="K4" s="207"/>
      <c r="L4" s="18"/>
      <c r="M4" s="18"/>
    </row>
    <row r="5" spans="1:19" x14ac:dyDescent="0.3">
      <c r="A5" s="212"/>
      <c r="B5" s="219"/>
      <c r="C5" s="288"/>
      <c r="D5" s="297"/>
      <c r="E5" s="297"/>
      <c r="F5" s="178"/>
      <c r="G5" s="298" t="s">
        <v>259</v>
      </c>
      <c r="H5" s="207" t="s">
        <v>276</v>
      </c>
      <c r="I5" s="224" t="s">
        <v>526</v>
      </c>
      <c r="J5" s="224" t="s">
        <v>277</v>
      </c>
      <c r="K5" s="207"/>
      <c r="L5" s="18"/>
      <c r="M5" s="18"/>
    </row>
    <row r="6" spans="1:19" ht="57.6" x14ac:dyDescent="0.3">
      <c r="A6" s="217" t="s">
        <v>160</v>
      </c>
      <c r="B6" s="118" t="s">
        <v>27</v>
      </c>
      <c r="C6" s="229"/>
      <c r="D6" s="297" t="s">
        <v>663</v>
      </c>
      <c r="E6" s="297" t="s">
        <v>663</v>
      </c>
      <c r="F6" s="229"/>
      <c r="G6" s="228" t="s">
        <v>260</v>
      </c>
      <c r="H6" s="207"/>
      <c r="I6" s="224" t="s">
        <v>519</v>
      </c>
      <c r="J6" s="224" t="s">
        <v>277</v>
      </c>
      <c r="K6" s="207"/>
      <c r="L6" s="18"/>
      <c r="M6" s="18"/>
    </row>
    <row r="7" spans="1:19" ht="57.6" x14ac:dyDescent="0.3">
      <c r="A7" s="289" t="s">
        <v>189</v>
      </c>
      <c r="B7" s="118" t="s">
        <v>27</v>
      </c>
      <c r="C7" s="214"/>
      <c r="D7" s="232" t="s">
        <v>663</v>
      </c>
      <c r="E7" s="232" t="s">
        <v>663</v>
      </c>
      <c r="F7" s="214"/>
      <c r="G7" s="228" t="s">
        <v>683</v>
      </c>
      <c r="H7" s="207" t="s">
        <v>276</v>
      </c>
      <c r="I7" s="261" t="s">
        <v>520</v>
      </c>
      <c r="J7" s="224" t="s">
        <v>524</v>
      </c>
      <c r="K7" s="207"/>
    </row>
    <row r="8" spans="1:19" ht="28.8" x14ac:dyDescent="0.3">
      <c r="A8" s="217" t="s">
        <v>161</v>
      </c>
      <c r="B8" s="118" t="s">
        <v>27</v>
      </c>
      <c r="C8" s="214"/>
      <c r="D8" s="232" t="s">
        <v>663</v>
      </c>
      <c r="E8" s="232" t="s">
        <v>663</v>
      </c>
      <c r="F8" s="214"/>
      <c r="G8" s="228" t="s">
        <v>262</v>
      </c>
      <c r="H8" s="207">
        <v>2028</v>
      </c>
      <c r="I8" s="224" t="s">
        <v>521</v>
      </c>
      <c r="J8" s="224" t="s">
        <v>277</v>
      </c>
      <c r="K8" s="207"/>
    </row>
    <row r="9" spans="1:19" ht="43.5" customHeight="1" x14ac:dyDescent="0.3">
      <c r="A9" s="290" t="s">
        <v>190</v>
      </c>
      <c r="B9" s="248" t="s">
        <v>27</v>
      </c>
      <c r="C9" s="248"/>
      <c r="D9" s="296" t="s">
        <v>663</v>
      </c>
      <c r="E9" s="296" t="s">
        <v>663</v>
      </c>
      <c r="F9" s="214"/>
      <c r="G9" s="228" t="s">
        <v>483</v>
      </c>
      <c r="H9" s="207" t="s">
        <v>276</v>
      </c>
      <c r="I9" s="224" t="s">
        <v>522</v>
      </c>
      <c r="J9" s="224" t="s">
        <v>525</v>
      </c>
      <c r="K9" s="207"/>
    </row>
    <row r="10" spans="1:19" ht="28.8" x14ac:dyDescent="0.3">
      <c r="A10" s="291"/>
      <c r="B10" s="119"/>
      <c r="C10" s="119"/>
      <c r="D10" s="297"/>
      <c r="E10" s="297"/>
      <c r="F10" s="214"/>
      <c r="G10" s="228" t="s">
        <v>261</v>
      </c>
      <c r="H10" s="207" t="s">
        <v>276</v>
      </c>
      <c r="I10" s="224" t="s">
        <v>714</v>
      </c>
      <c r="J10" s="224" t="s">
        <v>277</v>
      </c>
      <c r="K10" s="207"/>
    </row>
    <row r="11" spans="1:19" ht="57.6" x14ac:dyDescent="0.3">
      <c r="A11" s="253" t="s">
        <v>162</v>
      </c>
      <c r="B11" s="248" t="s">
        <v>27</v>
      </c>
      <c r="C11" s="248"/>
      <c r="D11" s="296" t="s">
        <v>684</v>
      </c>
      <c r="E11" s="296" t="s">
        <v>368</v>
      </c>
      <c r="F11" s="299"/>
      <c r="G11" s="228" t="s">
        <v>687</v>
      </c>
      <c r="H11" s="207">
        <v>2026</v>
      </c>
      <c r="I11" s="224" t="s">
        <v>527</v>
      </c>
      <c r="J11" s="224" t="s">
        <v>480</v>
      </c>
      <c r="K11" s="207"/>
    </row>
    <row r="12" spans="1:19" ht="43.2" x14ac:dyDescent="0.3">
      <c r="A12" s="256"/>
      <c r="B12" s="250"/>
      <c r="C12" s="250"/>
      <c r="D12" s="300"/>
      <c r="E12" s="300"/>
      <c r="F12" s="301"/>
      <c r="G12" s="228" t="s">
        <v>485</v>
      </c>
      <c r="H12" s="207">
        <v>2035</v>
      </c>
      <c r="I12" s="224" t="s">
        <v>523</v>
      </c>
      <c r="J12" s="224" t="s">
        <v>688</v>
      </c>
      <c r="K12" s="207"/>
    </row>
    <row r="13" spans="1:19" ht="57.6" x14ac:dyDescent="0.3">
      <c r="A13" s="256"/>
      <c r="B13" s="250"/>
      <c r="C13" s="250"/>
      <c r="D13" s="300"/>
      <c r="E13" s="300"/>
      <c r="F13" s="301"/>
      <c r="G13" s="228" t="s">
        <v>484</v>
      </c>
      <c r="H13" s="292" t="s">
        <v>276</v>
      </c>
      <c r="I13" s="224"/>
      <c r="J13" s="224" t="s">
        <v>686</v>
      </c>
      <c r="K13" s="207"/>
    </row>
    <row r="14" spans="1:19" ht="57.6" x14ac:dyDescent="0.3">
      <c r="A14" s="256"/>
      <c r="B14" s="250"/>
      <c r="C14" s="250"/>
      <c r="D14" s="300"/>
      <c r="E14" s="300"/>
      <c r="F14" s="301"/>
      <c r="G14" s="228" t="s">
        <v>685</v>
      </c>
      <c r="H14" s="207">
        <v>2026</v>
      </c>
      <c r="I14" s="224" t="s">
        <v>528</v>
      </c>
      <c r="J14" s="224" t="s">
        <v>481</v>
      </c>
      <c r="K14" s="207"/>
    </row>
    <row r="15" spans="1:19" ht="57.6" x14ac:dyDescent="0.3">
      <c r="A15" s="254"/>
      <c r="B15" s="119"/>
      <c r="C15" s="119"/>
      <c r="D15" s="297"/>
      <c r="E15" s="297"/>
      <c r="F15" s="302"/>
      <c r="G15" s="228" t="s">
        <v>662</v>
      </c>
      <c r="H15" s="207">
        <v>2026</v>
      </c>
      <c r="I15" s="224" t="s">
        <v>529</v>
      </c>
      <c r="J15" s="224" t="s">
        <v>517</v>
      </c>
      <c r="K15" s="207"/>
    </row>
    <row r="16" spans="1:19" s="294" customFormat="1" ht="43.2" x14ac:dyDescent="0.3">
      <c r="A16" s="293" t="s">
        <v>191</v>
      </c>
      <c r="B16" s="118"/>
      <c r="C16" s="118" t="s">
        <v>393</v>
      </c>
      <c r="D16" s="232" t="s">
        <v>663</v>
      </c>
      <c r="E16" s="232" t="s">
        <v>663</v>
      </c>
      <c r="F16" s="234" t="s">
        <v>734</v>
      </c>
      <c r="G16" s="234" t="s">
        <v>482</v>
      </c>
      <c r="H16" s="236" t="s">
        <v>276</v>
      </c>
      <c r="I16" s="232" t="s">
        <v>531</v>
      </c>
      <c r="J16" s="232" t="s">
        <v>277</v>
      </c>
      <c r="K16" s="236"/>
    </row>
    <row r="17" spans="1:11" ht="28.8" x14ac:dyDescent="0.3">
      <c r="A17" s="289" t="s">
        <v>52</v>
      </c>
      <c r="B17" s="118" t="s">
        <v>27</v>
      </c>
      <c r="C17" s="118"/>
      <c r="D17" s="232" t="s">
        <v>368</v>
      </c>
      <c r="E17" s="232" t="s">
        <v>368</v>
      </c>
      <c r="F17" s="214"/>
      <c r="G17" s="228" t="s">
        <v>263</v>
      </c>
      <c r="H17" s="207" t="s">
        <v>276</v>
      </c>
      <c r="I17" s="224" t="s">
        <v>530</v>
      </c>
      <c r="J17" s="224" t="s">
        <v>277</v>
      </c>
      <c r="K17" s="207"/>
    </row>
    <row r="18" spans="1:11" ht="72" x14ac:dyDescent="0.3">
      <c r="A18" s="289" t="s">
        <v>155</v>
      </c>
      <c r="B18" s="118" t="s">
        <v>27</v>
      </c>
      <c r="C18" s="118"/>
      <c r="D18" s="232" t="s">
        <v>663</v>
      </c>
      <c r="E18" s="232" t="s">
        <v>663</v>
      </c>
      <c r="F18" s="214"/>
      <c r="G18" s="228" t="s">
        <v>264</v>
      </c>
      <c r="H18" s="207">
        <v>2028</v>
      </c>
      <c r="I18" s="224" t="s">
        <v>619</v>
      </c>
      <c r="J18" s="224" t="s">
        <v>277</v>
      </c>
      <c r="K18" s="207"/>
    </row>
    <row r="19" spans="1:11" x14ac:dyDescent="0.3">
      <c r="J19" s="261"/>
    </row>
    <row r="20" spans="1:11" x14ac:dyDescent="0.3">
      <c r="J20" s="261"/>
    </row>
    <row r="21" spans="1:11" x14ac:dyDescent="0.3">
      <c r="J21" s="261"/>
    </row>
    <row r="22" spans="1:11" x14ac:dyDescent="0.3">
      <c r="J22" s="261"/>
    </row>
    <row r="23" spans="1:11" x14ac:dyDescent="0.3">
      <c r="J23" s="261"/>
    </row>
    <row r="24" spans="1:11" x14ac:dyDescent="0.3">
      <c r="J24" s="261"/>
    </row>
    <row r="25" spans="1:11" x14ac:dyDescent="0.3">
      <c r="J25" s="261"/>
    </row>
    <row r="26" spans="1:11" x14ac:dyDescent="0.3">
      <c r="J26" s="261"/>
    </row>
    <row r="27" spans="1:11" x14ac:dyDescent="0.3">
      <c r="J27" s="261"/>
    </row>
    <row r="28" spans="1:11" x14ac:dyDescent="0.3">
      <c r="J28" s="261"/>
    </row>
    <row r="29" spans="1:11" x14ac:dyDescent="0.3">
      <c r="J29" s="261"/>
    </row>
    <row r="30" spans="1:11" x14ac:dyDescent="0.3">
      <c r="J30" s="261"/>
    </row>
    <row r="31" spans="1:11" x14ac:dyDescent="0.3">
      <c r="J31" s="261"/>
    </row>
    <row r="32" spans="1:11" x14ac:dyDescent="0.3">
      <c r="J32" s="261"/>
    </row>
    <row r="33" spans="10:10" x14ac:dyDescent="0.3">
      <c r="J33" s="261"/>
    </row>
    <row r="34" spans="10:10" x14ac:dyDescent="0.3">
      <c r="J34" s="261"/>
    </row>
    <row r="35" spans="10:10" x14ac:dyDescent="0.3">
      <c r="J35" s="261"/>
    </row>
    <row r="36" spans="10:10" x14ac:dyDescent="0.3">
      <c r="J36" s="261"/>
    </row>
    <row r="37" spans="10:10" x14ac:dyDescent="0.3">
      <c r="J37" s="261"/>
    </row>
    <row r="38" spans="10:10" x14ac:dyDescent="0.3">
      <c r="J38" s="261"/>
    </row>
    <row r="39" spans="10:10" x14ac:dyDescent="0.3">
      <c r="J39" s="261"/>
    </row>
    <row r="40" spans="10:10" x14ac:dyDescent="0.3">
      <c r="J40" s="261"/>
    </row>
    <row r="41" spans="10:10" x14ac:dyDescent="0.3">
      <c r="J41" s="261"/>
    </row>
    <row r="42" spans="10:10" x14ac:dyDescent="0.3">
      <c r="J42" s="261"/>
    </row>
    <row r="43" spans="10:10" x14ac:dyDescent="0.3">
      <c r="J43" s="261"/>
    </row>
    <row r="44" spans="10:10" x14ac:dyDescent="0.3">
      <c r="J44" s="261"/>
    </row>
    <row r="45" spans="10:10" x14ac:dyDescent="0.3">
      <c r="J45" s="261"/>
    </row>
    <row r="46" spans="10:10" x14ac:dyDescent="0.3">
      <c r="J46" s="261"/>
    </row>
  </sheetData>
  <mergeCells count="4">
    <mergeCell ref="A4:A5"/>
    <mergeCell ref="B4:B5"/>
    <mergeCell ref="C4:C5"/>
    <mergeCell ref="F4:F5"/>
  </mergeCells>
  <hyperlinks>
    <hyperlink ref="A1" location="Sisujuht!A1" display="Algusesse" xr:uid="{00000000-0004-0000-01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4"/>
  <sheetViews>
    <sheetView zoomScaleNormal="100" workbookViewId="0">
      <selection activeCell="D13" sqref="D13"/>
    </sheetView>
  </sheetViews>
  <sheetFormatPr defaultRowHeight="14.4" x14ac:dyDescent="0.3"/>
  <cols>
    <col min="1" max="1" width="50.6640625" style="196" customWidth="1"/>
    <col min="2" max="3" width="8.88671875" style="196"/>
    <col min="4" max="4" width="44" style="196" customWidth="1"/>
    <col min="5" max="5" width="30.109375" style="198" customWidth="1"/>
    <col min="6" max="6" width="28" style="237" customWidth="1"/>
    <col min="7" max="7" width="54.6640625" style="196" customWidth="1"/>
    <col min="8" max="8" width="20.44140625" style="198" customWidth="1"/>
    <col min="9" max="9" width="49.77734375" style="197" customWidth="1"/>
    <col min="10" max="10" width="22.21875" style="196" customWidth="1"/>
    <col min="11" max="11" width="26.33203125" style="196" customWidth="1"/>
    <col min="12" max="12" width="26.77734375" style="197" customWidth="1"/>
    <col min="13" max="13" width="19.6640625" style="197" customWidth="1"/>
    <col min="14" max="14" width="27.77734375" style="197" customWidth="1"/>
    <col min="15" max="16384" width="8.88671875" style="196"/>
  </cols>
  <sheetData>
    <row r="1" spans="1:14" x14ac:dyDescent="0.3">
      <c r="A1" s="220" t="s">
        <v>14</v>
      </c>
    </row>
    <row r="2" spans="1:14" ht="33" customHeight="1" x14ac:dyDescent="0.3">
      <c r="A2" s="199" t="s">
        <v>53</v>
      </c>
      <c r="B2" s="200"/>
      <c r="C2" s="200"/>
      <c r="D2" s="200"/>
      <c r="E2" s="200"/>
      <c r="F2" s="238"/>
      <c r="G2" s="200"/>
      <c r="H2" s="200"/>
      <c r="I2" s="200"/>
      <c r="J2" s="200"/>
      <c r="K2" s="229"/>
      <c r="L2" s="30"/>
      <c r="M2" s="30"/>
      <c r="N2" s="30"/>
    </row>
    <row r="3" spans="1:14" ht="28.8" x14ac:dyDescent="0.3">
      <c r="A3" s="97" t="s">
        <v>15</v>
      </c>
      <c r="B3" s="201" t="s">
        <v>49</v>
      </c>
      <c r="C3" s="201" t="s">
        <v>50</v>
      </c>
      <c r="D3" s="97" t="s">
        <v>19</v>
      </c>
      <c r="E3" s="222" t="s">
        <v>20</v>
      </c>
      <c r="F3" s="97" t="s">
        <v>18</v>
      </c>
      <c r="G3" s="97" t="s">
        <v>51</v>
      </c>
      <c r="H3" s="222" t="s">
        <v>22</v>
      </c>
      <c r="I3" s="97" t="s">
        <v>23</v>
      </c>
      <c r="J3" s="202" t="s">
        <v>24</v>
      </c>
      <c r="K3" s="286" t="s">
        <v>25</v>
      </c>
      <c r="L3" s="30"/>
      <c r="M3" s="30"/>
      <c r="N3" s="30"/>
    </row>
    <row r="4" spans="1:14" ht="58.05" customHeight="1" x14ac:dyDescent="0.3">
      <c r="A4" s="253" t="s">
        <v>192</v>
      </c>
      <c r="B4" s="248" t="s">
        <v>27</v>
      </c>
      <c r="C4" s="248"/>
      <c r="D4" s="258" t="s">
        <v>639</v>
      </c>
      <c r="E4" s="249" t="s">
        <v>663</v>
      </c>
      <c r="F4" s="305"/>
      <c r="G4" s="224" t="s">
        <v>272</v>
      </c>
      <c r="H4" s="225">
        <v>2025</v>
      </c>
      <c r="I4" s="224" t="s">
        <v>557</v>
      </c>
      <c r="J4" s="207" t="s">
        <v>692</v>
      </c>
      <c r="K4" s="207" t="s">
        <v>690</v>
      </c>
    </row>
    <row r="5" spans="1:14" ht="55.8" x14ac:dyDescent="0.3">
      <c r="A5" s="217" t="s">
        <v>193</v>
      </c>
      <c r="B5" s="118"/>
      <c r="C5" s="118" t="s">
        <v>393</v>
      </c>
      <c r="D5" s="207"/>
      <c r="E5" s="225" t="s">
        <v>663</v>
      </c>
      <c r="F5" s="224" t="s">
        <v>764</v>
      </c>
      <c r="G5" s="224" t="s">
        <v>735</v>
      </c>
      <c r="H5" s="225">
        <v>2027</v>
      </c>
      <c r="I5" s="224" t="s">
        <v>556</v>
      </c>
      <c r="J5" s="207" t="s">
        <v>692</v>
      </c>
      <c r="K5" s="207"/>
    </row>
    <row r="6" spans="1:14" ht="28.8" x14ac:dyDescent="0.3">
      <c r="A6" s="217" t="s">
        <v>54</v>
      </c>
      <c r="B6" s="118" t="s">
        <v>27</v>
      </c>
      <c r="C6" s="118"/>
      <c r="D6" s="207" t="s">
        <v>663</v>
      </c>
      <c r="E6" s="225" t="s">
        <v>663</v>
      </c>
      <c r="F6" s="262"/>
      <c r="G6" s="207" t="s">
        <v>273</v>
      </c>
      <c r="H6" s="225" t="s">
        <v>276</v>
      </c>
      <c r="I6" s="224" t="s">
        <v>558</v>
      </c>
      <c r="J6" s="207" t="s">
        <v>277</v>
      </c>
      <c r="K6" s="207"/>
    </row>
    <row r="7" spans="1:14" ht="43.2" x14ac:dyDescent="0.3">
      <c r="A7" s="217" t="s">
        <v>194</v>
      </c>
      <c r="B7" s="118" t="s">
        <v>27</v>
      </c>
      <c r="C7" s="118"/>
      <c r="D7" s="224" t="s">
        <v>689</v>
      </c>
      <c r="E7" s="225" t="s">
        <v>465</v>
      </c>
      <c r="F7" s="262"/>
      <c r="G7" s="224" t="s">
        <v>638</v>
      </c>
      <c r="H7" s="225" t="s">
        <v>276</v>
      </c>
      <c r="I7" s="224" t="s">
        <v>533</v>
      </c>
      <c r="J7" s="207" t="s">
        <v>277</v>
      </c>
      <c r="K7" s="207"/>
      <c r="L7" s="33"/>
    </row>
    <row r="8" spans="1:14" ht="28.8" x14ac:dyDescent="0.3">
      <c r="A8" s="217" t="s">
        <v>195</v>
      </c>
      <c r="B8" s="118" t="s">
        <v>27</v>
      </c>
      <c r="C8" s="118"/>
      <c r="D8" s="207" t="s">
        <v>663</v>
      </c>
      <c r="E8" s="225" t="s">
        <v>663</v>
      </c>
      <c r="F8" s="262"/>
      <c r="G8" s="224" t="s">
        <v>626</v>
      </c>
      <c r="H8" s="225">
        <v>2027</v>
      </c>
      <c r="I8" s="224" t="s">
        <v>559</v>
      </c>
      <c r="J8" s="207" t="s">
        <v>277</v>
      </c>
      <c r="K8" s="207"/>
      <c r="L8" s="33"/>
    </row>
    <row r="9" spans="1:14" ht="28.8" x14ac:dyDescent="0.3">
      <c r="A9" s="217" t="s">
        <v>159</v>
      </c>
      <c r="B9" s="118" t="s">
        <v>27</v>
      </c>
      <c r="C9" s="118"/>
      <c r="D9" s="207" t="s">
        <v>663</v>
      </c>
      <c r="E9" s="225" t="s">
        <v>663</v>
      </c>
      <c r="F9" s="262"/>
      <c r="G9" s="224" t="s">
        <v>274</v>
      </c>
      <c r="H9" s="225">
        <v>2027</v>
      </c>
      <c r="I9" s="224" t="s">
        <v>691</v>
      </c>
      <c r="J9" s="207" t="s">
        <v>277</v>
      </c>
      <c r="K9" s="207"/>
      <c r="L9" s="33"/>
    </row>
    <row r="10" spans="1:14" ht="61.05" customHeight="1" x14ac:dyDescent="0.3">
      <c r="A10" s="253" t="s">
        <v>55</v>
      </c>
      <c r="B10" s="248" t="s">
        <v>27</v>
      </c>
      <c r="C10" s="248"/>
      <c r="D10" s="258" t="s">
        <v>659</v>
      </c>
      <c r="E10" s="225" t="s">
        <v>663</v>
      </c>
      <c r="F10" s="262"/>
      <c r="G10" s="224" t="s">
        <v>275</v>
      </c>
      <c r="H10" s="225" t="s">
        <v>276</v>
      </c>
      <c r="I10" s="224" t="s">
        <v>560</v>
      </c>
      <c r="J10" s="207" t="s">
        <v>277</v>
      </c>
      <c r="K10" s="207"/>
      <c r="L10" s="18"/>
      <c r="M10" s="18"/>
      <c r="N10" s="18"/>
    </row>
    <row r="11" spans="1:14" ht="61.05" customHeight="1" x14ac:dyDescent="0.3">
      <c r="A11" s="254"/>
      <c r="B11" s="119"/>
      <c r="C11" s="119"/>
      <c r="D11" s="240"/>
      <c r="E11" s="225" t="s">
        <v>465</v>
      </c>
      <c r="F11" s="262"/>
      <c r="G11" s="224" t="s">
        <v>495</v>
      </c>
      <c r="H11" s="225" t="s">
        <v>276</v>
      </c>
      <c r="I11" s="224" t="s">
        <v>532</v>
      </c>
      <c r="J11" s="224" t="s">
        <v>660</v>
      </c>
      <c r="K11" s="207"/>
      <c r="L11" s="18"/>
      <c r="M11" s="18"/>
      <c r="N11" s="18"/>
    </row>
    <row r="12" spans="1:14" x14ac:dyDescent="0.3">
      <c r="J12" s="292"/>
      <c r="K12" s="292"/>
    </row>
    <row r="13" spans="1:14" x14ac:dyDescent="0.3">
      <c r="J13" s="292"/>
      <c r="K13" s="292"/>
    </row>
    <row r="14" spans="1:14" x14ac:dyDescent="0.3">
      <c r="J14" s="292"/>
      <c r="K14" s="292"/>
    </row>
    <row r="15" spans="1:14" x14ac:dyDescent="0.3">
      <c r="J15" s="292"/>
      <c r="K15" s="292"/>
    </row>
    <row r="16" spans="1:14" x14ac:dyDescent="0.3">
      <c r="J16" s="292"/>
      <c r="K16" s="292"/>
    </row>
    <row r="17" spans="10:11" x14ac:dyDescent="0.3">
      <c r="J17" s="292"/>
      <c r="K17" s="292"/>
    </row>
    <row r="18" spans="10:11" x14ac:dyDescent="0.3">
      <c r="J18" s="292"/>
      <c r="K18" s="292"/>
    </row>
    <row r="19" spans="10:11" x14ac:dyDescent="0.3">
      <c r="J19" s="292"/>
      <c r="K19" s="292"/>
    </row>
    <row r="20" spans="10:11" x14ac:dyDescent="0.3">
      <c r="J20" s="292"/>
      <c r="K20" s="292"/>
    </row>
    <row r="21" spans="10:11" x14ac:dyDescent="0.3">
      <c r="J21" s="292"/>
      <c r="K21" s="292"/>
    </row>
    <row r="22" spans="10:11" x14ac:dyDescent="0.3">
      <c r="J22" s="292"/>
      <c r="K22" s="292"/>
    </row>
    <row r="23" spans="10:11" x14ac:dyDescent="0.3">
      <c r="J23" s="292"/>
    </row>
    <row r="24" spans="10:11" x14ac:dyDescent="0.3">
      <c r="J24" s="292"/>
    </row>
    <row r="25" spans="10:11" x14ac:dyDescent="0.3">
      <c r="J25" s="292"/>
    </row>
    <row r="26" spans="10:11" x14ac:dyDescent="0.3">
      <c r="J26" s="292"/>
    </row>
    <row r="27" spans="10:11" x14ac:dyDescent="0.3">
      <c r="J27" s="292"/>
    </row>
    <row r="28" spans="10:11" x14ac:dyDescent="0.3">
      <c r="J28" s="292"/>
    </row>
    <row r="29" spans="10:11" x14ac:dyDescent="0.3">
      <c r="J29" s="292"/>
    </row>
    <row r="30" spans="10:11" x14ac:dyDescent="0.3">
      <c r="J30" s="292"/>
    </row>
    <row r="31" spans="10:11" x14ac:dyDescent="0.3">
      <c r="J31" s="292"/>
    </row>
    <row r="32" spans="10:11" x14ac:dyDescent="0.3">
      <c r="J32" s="292"/>
    </row>
    <row r="33" spans="10:10" x14ac:dyDescent="0.3">
      <c r="J33" s="292"/>
    </row>
    <row r="34" spans="10:10" x14ac:dyDescent="0.3">
      <c r="J34" s="292"/>
    </row>
    <row r="35" spans="10:10" x14ac:dyDescent="0.3">
      <c r="J35" s="292"/>
    </row>
    <row r="36" spans="10:10" x14ac:dyDescent="0.3">
      <c r="J36" s="292"/>
    </row>
    <row r="37" spans="10:10" x14ac:dyDescent="0.3">
      <c r="J37" s="292"/>
    </row>
    <row r="38" spans="10:10" x14ac:dyDescent="0.3">
      <c r="J38" s="292"/>
    </row>
    <row r="39" spans="10:10" x14ac:dyDescent="0.3">
      <c r="J39" s="292"/>
    </row>
    <row r="40" spans="10:10" x14ac:dyDescent="0.3">
      <c r="J40" s="292"/>
    </row>
    <row r="41" spans="10:10" x14ac:dyDescent="0.3">
      <c r="J41" s="292"/>
    </row>
    <row r="42" spans="10:10" x14ac:dyDescent="0.3">
      <c r="J42" s="292"/>
    </row>
    <row r="43" spans="10:10" x14ac:dyDescent="0.3">
      <c r="J43" s="292"/>
    </row>
    <row r="44" spans="10:10" x14ac:dyDescent="0.3">
      <c r="J44" s="292"/>
    </row>
  </sheetData>
  <phoneticPr fontId="7" type="noConversion"/>
  <hyperlinks>
    <hyperlink ref="A1" location="Sisujuht!A1" display="Algusesse" xr:uid="{00000000-0004-0000-04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E507-14F3-4CC8-95FB-5DDCD4EAACA3}">
  <dimension ref="A1:RH75"/>
  <sheetViews>
    <sheetView zoomScaleNormal="100" workbookViewId="0">
      <selection activeCell="F7" sqref="F7"/>
    </sheetView>
  </sheetViews>
  <sheetFormatPr defaultRowHeight="14.4" x14ac:dyDescent="0.3"/>
  <cols>
    <col min="1" max="1" width="50.6640625" style="196" customWidth="1"/>
    <col min="2" max="3" width="8.88671875" style="196"/>
    <col min="4" max="4" width="44.6640625" style="197" customWidth="1"/>
    <col min="5" max="5" width="29.21875" style="196" customWidth="1"/>
    <col min="6" max="6" width="20.6640625" style="196" customWidth="1"/>
    <col min="7" max="7" width="83.21875" style="196" customWidth="1"/>
    <col min="8" max="8" width="21.6640625" style="198" customWidth="1"/>
    <col min="9" max="9" width="45.21875" style="197" customWidth="1"/>
    <col min="10" max="10" width="25.77734375" style="197" customWidth="1"/>
    <col min="11" max="11" width="26.33203125" style="196" customWidth="1"/>
    <col min="12" max="12" width="19.33203125" style="196" customWidth="1"/>
    <col min="13" max="13" width="16" style="196" customWidth="1"/>
    <col min="14" max="14" width="22.77734375" style="196" customWidth="1"/>
    <col min="15" max="15" width="12.109375" style="196" customWidth="1"/>
    <col min="16" max="16384" width="8.88671875" style="196"/>
  </cols>
  <sheetData>
    <row r="1" spans="1:476" x14ac:dyDescent="0.3">
      <c r="A1" s="322" t="s">
        <v>14</v>
      </c>
    </row>
    <row r="2" spans="1:476" s="307" customFormat="1" ht="32.549999999999997" customHeight="1" x14ac:dyDescent="0.3">
      <c r="A2" s="113" t="s">
        <v>78</v>
      </c>
      <c r="B2" s="246"/>
      <c r="C2" s="246"/>
      <c r="D2" s="246"/>
      <c r="E2" s="246"/>
      <c r="F2" s="246"/>
      <c r="G2" s="246"/>
      <c r="H2" s="246"/>
      <c r="I2" s="246"/>
      <c r="J2" s="246"/>
      <c r="K2" s="306"/>
      <c r="L2" s="50"/>
      <c r="M2" s="50"/>
      <c r="N2" s="50"/>
      <c r="O2" s="50"/>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6"/>
      <c r="FL2" s="196"/>
      <c r="FM2" s="196"/>
      <c r="FN2" s="196"/>
      <c r="FO2" s="196"/>
      <c r="FP2" s="196"/>
      <c r="FQ2" s="196"/>
      <c r="FR2" s="196"/>
      <c r="FS2" s="196"/>
      <c r="FT2" s="196"/>
      <c r="FU2" s="196"/>
      <c r="FV2" s="196"/>
      <c r="FW2" s="196"/>
      <c r="FX2" s="196"/>
      <c r="FY2" s="196"/>
      <c r="FZ2" s="196"/>
      <c r="GA2" s="196"/>
      <c r="GB2" s="196"/>
      <c r="GC2" s="196"/>
      <c r="GD2" s="196"/>
      <c r="GE2" s="196"/>
      <c r="GF2" s="196"/>
      <c r="GG2" s="196"/>
      <c r="GH2" s="196"/>
      <c r="GI2" s="196"/>
      <c r="GJ2" s="196"/>
      <c r="GK2" s="196"/>
      <c r="GL2" s="196"/>
      <c r="GM2" s="196"/>
      <c r="GN2" s="196"/>
      <c r="GO2" s="196"/>
      <c r="GP2" s="196"/>
      <c r="GQ2" s="196"/>
      <c r="GR2" s="196"/>
      <c r="GS2" s="196"/>
      <c r="GT2" s="196"/>
      <c r="GU2" s="196"/>
      <c r="GV2" s="196"/>
      <c r="GW2" s="196"/>
      <c r="GX2" s="196"/>
      <c r="GY2" s="196"/>
      <c r="GZ2" s="196"/>
      <c r="HA2" s="196"/>
      <c r="HB2" s="196"/>
      <c r="HC2" s="196"/>
      <c r="HD2" s="196"/>
      <c r="HE2" s="196"/>
      <c r="HF2" s="196"/>
      <c r="HG2" s="196"/>
      <c r="HH2" s="196"/>
      <c r="HI2" s="196"/>
      <c r="HJ2" s="196"/>
      <c r="HK2" s="196"/>
      <c r="HL2" s="196"/>
      <c r="HM2" s="196"/>
      <c r="HN2" s="196"/>
      <c r="HO2" s="196"/>
      <c r="HP2" s="196"/>
      <c r="HQ2" s="196"/>
      <c r="HR2" s="196"/>
      <c r="HS2" s="196"/>
      <c r="HT2" s="196"/>
      <c r="HU2" s="196"/>
      <c r="HV2" s="196"/>
      <c r="HW2" s="196"/>
      <c r="HX2" s="196"/>
      <c r="HY2" s="196"/>
      <c r="HZ2" s="196"/>
      <c r="IA2" s="196"/>
      <c r="IB2" s="196"/>
      <c r="IC2" s="196"/>
      <c r="ID2" s="196"/>
      <c r="IE2" s="196"/>
      <c r="IF2" s="196"/>
      <c r="IG2" s="196"/>
      <c r="IH2" s="196"/>
      <c r="II2" s="196"/>
      <c r="IJ2" s="196"/>
      <c r="IK2" s="196"/>
      <c r="IL2" s="196"/>
      <c r="IM2" s="196"/>
      <c r="IN2" s="196"/>
      <c r="IO2" s="196"/>
      <c r="IP2" s="196"/>
      <c r="IQ2" s="196"/>
      <c r="IR2" s="196"/>
      <c r="IS2" s="196"/>
      <c r="IT2" s="196"/>
      <c r="IU2" s="196"/>
      <c r="IV2" s="196"/>
      <c r="IW2" s="196"/>
      <c r="IX2" s="196"/>
      <c r="IY2" s="196"/>
      <c r="IZ2" s="196"/>
      <c r="JA2" s="196"/>
      <c r="JB2" s="196"/>
      <c r="JC2" s="196"/>
      <c r="JD2" s="196"/>
      <c r="JE2" s="196"/>
      <c r="JF2" s="196"/>
      <c r="JG2" s="196"/>
      <c r="JH2" s="196"/>
      <c r="JI2" s="196"/>
      <c r="JJ2" s="196"/>
      <c r="JK2" s="196"/>
      <c r="JL2" s="196"/>
      <c r="JM2" s="196"/>
      <c r="JN2" s="196"/>
      <c r="JO2" s="196"/>
      <c r="JP2" s="196"/>
      <c r="JQ2" s="196"/>
      <c r="JR2" s="196"/>
      <c r="JS2" s="196"/>
      <c r="JT2" s="196"/>
      <c r="JU2" s="196"/>
      <c r="JV2" s="196"/>
      <c r="JW2" s="196"/>
      <c r="JX2" s="196"/>
      <c r="JY2" s="196"/>
      <c r="JZ2" s="196"/>
      <c r="KA2" s="196"/>
      <c r="KB2" s="196"/>
      <c r="KC2" s="196"/>
      <c r="KD2" s="196"/>
      <c r="KE2" s="196"/>
      <c r="KF2" s="196"/>
      <c r="KG2" s="196"/>
      <c r="KH2" s="196"/>
      <c r="KI2" s="196"/>
      <c r="KJ2" s="196"/>
      <c r="KK2" s="196"/>
      <c r="KL2" s="196"/>
      <c r="KM2" s="196"/>
      <c r="KN2" s="196"/>
      <c r="KO2" s="196"/>
      <c r="KP2" s="196"/>
      <c r="KQ2" s="196"/>
      <c r="KR2" s="196"/>
      <c r="KS2" s="196"/>
      <c r="KT2" s="196"/>
      <c r="KU2" s="196"/>
      <c r="KV2" s="196"/>
      <c r="KW2" s="196"/>
      <c r="KX2" s="196"/>
      <c r="KY2" s="196"/>
      <c r="KZ2" s="196"/>
      <c r="LA2" s="196"/>
      <c r="LB2" s="196"/>
      <c r="LC2" s="196"/>
      <c r="LD2" s="196"/>
      <c r="LE2" s="196"/>
      <c r="LF2" s="196"/>
      <c r="LG2" s="196"/>
      <c r="LH2" s="196"/>
      <c r="LI2" s="196"/>
      <c r="LJ2" s="196"/>
      <c r="LK2" s="196"/>
      <c r="LL2" s="196"/>
      <c r="LM2" s="196"/>
      <c r="LN2" s="196"/>
      <c r="LO2" s="196"/>
      <c r="LP2" s="196"/>
      <c r="LQ2" s="196"/>
      <c r="LR2" s="196"/>
      <c r="LS2" s="196"/>
      <c r="LT2" s="196"/>
      <c r="LU2" s="196"/>
      <c r="LV2" s="196"/>
      <c r="LW2" s="196"/>
      <c r="LX2" s="196"/>
      <c r="LY2" s="196"/>
      <c r="LZ2" s="196"/>
      <c r="MA2" s="196"/>
      <c r="MB2" s="196"/>
      <c r="MC2" s="196"/>
      <c r="MD2" s="196"/>
      <c r="ME2" s="196"/>
      <c r="MF2" s="196"/>
      <c r="MG2" s="196"/>
      <c r="MH2" s="196"/>
      <c r="MI2" s="196"/>
      <c r="MJ2" s="196"/>
      <c r="MK2" s="196"/>
      <c r="ML2" s="196"/>
      <c r="MM2" s="196"/>
      <c r="MN2" s="196"/>
      <c r="MO2" s="196"/>
      <c r="MP2" s="196"/>
      <c r="MQ2" s="196"/>
      <c r="MR2" s="196"/>
      <c r="MS2" s="196"/>
      <c r="MT2" s="196"/>
      <c r="MU2" s="196"/>
      <c r="MV2" s="196"/>
      <c r="MW2" s="196"/>
      <c r="MX2" s="196"/>
      <c r="MY2" s="196"/>
      <c r="MZ2" s="196"/>
      <c r="NA2" s="196"/>
      <c r="NB2" s="196"/>
      <c r="NC2" s="196"/>
      <c r="ND2" s="196"/>
      <c r="NE2" s="196"/>
      <c r="NF2" s="196"/>
      <c r="NG2" s="196"/>
      <c r="NH2" s="196"/>
      <c r="NI2" s="196"/>
      <c r="NJ2" s="196"/>
      <c r="NK2" s="196"/>
      <c r="NL2" s="196"/>
      <c r="NM2" s="196"/>
      <c r="NN2" s="196"/>
      <c r="NO2" s="196"/>
      <c r="NP2" s="196"/>
      <c r="NQ2" s="196"/>
      <c r="NR2" s="196"/>
      <c r="NS2" s="196"/>
      <c r="NT2" s="196"/>
      <c r="NU2" s="196"/>
      <c r="NV2" s="196"/>
      <c r="NW2" s="196"/>
      <c r="NX2" s="196"/>
      <c r="NY2" s="196"/>
      <c r="NZ2" s="196"/>
      <c r="OA2" s="196"/>
      <c r="OB2" s="196"/>
      <c r="OC2" s="196"/>
      <c r="OD2" s="196"/>
      <c r="OE2" s="196"/>
      <c r="OF2" s="196"/>
      <c r="OG2" s="196"/>
      <c r="OH2" s="196"/>
      <c r="OI2" s="196"/>
      <c r="OJ2" s="196"/>
      <c r="OK2" s="196"/>
      <c r="OL2" s="196"/>
      <c r="OM2" s="196"/>
      <c r="ON2" s="196"/>
      <c r="OO2" s="196"/>
      <c r="OP2" s="196"/>
      <c r="OQ2" s="196"/>
      <c r="OR2" s="196"/>
      <c r="OS2" s="196"/>
      <c r="OT2" s="196"/>
      <c r="OU2" s="196"/>
      <c r="OV2" s="196"/>
      <c r="OW2" s="196"/>
      <c r="OX2" s="196"/>
      <c r="OY2" s="196"/>
      <c r="OZ2" s="196"/>
      <c r="PA2" s="196"/>
      <c r="PB2" s="196"/>
      <c r="PC2" s="196"/>
      <c r="PD2" s="196"/>
      <c r="PE2" s="196"/>
      <c r="PF2" s="196"/>
      <c r="PG2" s="196"/>
      <c r="PH2" s="196"/>
      <c r="PI2" s="196"/>
      <c r="PJ2" s="196"/>
      <c r="PK2" s="196"/>
      <c r="PL2" s="196"/>
      <c r="PM2" s="196"/>
      <c r="PN2" s="196"/>
      <c r="PO2" s="196"/>
      <c r="PP2" s="196"/>
      <c r="PQ2" s="196"/>
      <c r="PR2" s="196"/>
      <c r="PS2" s="196"/>
      <c r="PT2" s="196"/>
      <c r="PU2" s="196"/>
      <c r="PV2" s="196"/>
      <c r="PW2" s="196"/>
      <c r="PX2" s="196"/>
      <c r="PY2" s="196"/>
      <c r="PZ2" s="196"/>
      <c r="QA2" s="196"/>
      <c r="QB2" s="196"/>
      <c r="QC2" s="196"/>
      <c r="QD2" s="196"/>
      <c r="QE2" s="196"/>
      <c r="QF2" s="196"/>
      <c r="QG2" s="196"/>
      <c r="QH2" s="196"/>
      <c r="QI2" s="196"/>
      <c r="QJ2" s="196"/>
      <c r="QK2" s="196"/>
      <c r="QL2" s="196"/>
      <c r="QM2" s="196"/>
      <c r="QN2" s="196"/>
      <c r="QO2" s="196"/>
      <c r="QP2" s="196"/>
      <c r="QQ2" s="196"/>
      <c r="QR2" s="196"/>
      <c r="QS2" s="196"/>
      <c r="QT2" s="196"/>
      <c r="QU2" s="196"/>
      <c r="QV2" s="196"/>
      <c r="QW2" s="196"/>
      <c r="QX2" s="196"/>
      <c r="QY2" s="196"/>
      <c r="QZ2" s="196"/>
      <c r="RA2" s="196"/>
      <c r="RB2" s="196"/>
      <c r="RC2" s="196"/>
      <c r="RD2" s="196"/>
      <c r="RE2" s="196"/>
      <c r="RF2" s="196"/>
      <c r="RG2" s="196"/>
      <c r="RH2" s="196"/>
    </row>
    <row r="3" spans="1:476" s="309" customFormat="1" ht="28.8" x14ac:dyDescent="0.3">
      <c r="A3" s="97" t="s">
        <v>15</v>
      </c>
      <c r="B3" s="201" t="s">
        <v>49</v>
      </c>
      <c r="C3" s="201" t="s">
        <v>50</v>
      </c>
      <c r="D3" s="97" t="s">
        <v>19</v>
      </c>
      <c r="E3" s="97" t="s">
        <v>20</v>
      </c>
      <c r="F3" s="97" t="s">
        <v>18</v>
      </c>
      <c r="G3" s="97" t="s">
        <v>51</v>
      </c>
      <c r="H3" s="222" t="s">
        <v>22</v>
      </c>
      <c r="I3" s="308" t="s">
        <v>23</v>
      </c>
      <c r="J3" s="202" t="s">
        <v>24</v>
      </c>
      <c r="K3" s="203" t="s">
        <v>25</v>
      </c>
      <c r="L3" s="51"/>
      <c r="M3" s="51"/>
      <c r="N3" s="51"/>
      <c r="O3" s="51"/>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c r="IN3" s="204"/>
      <c r="IO3" s="204"/>
      <c r="IP3" s="204"/>
      <c r="IQ3" s="204"/>
      <c r="IR3" s="204"/>
      <c r="IS3" s="204"/>
      <c r="IT3" s="204"/>
      <c r="IU3" s="204"/>
      <c r="IV3" s="204"/>
      <c r="IW3" s="204"/>
      <c r="IX3" s="204"/>
      <c r="IY3" s="204"/>
      <c r="IZ3" s="204"/>
      <c r="JA3" s="204"/>
      <c r="JB3" s="204"/>
      <c r="JC3" s="204"/>
      <c r="JD3" s="204"/>
      <c r="JE3" s="204"/>
      <c r="JF3" s="204"/>
      <c r="JG3" s="204"/>
      <c r="JH3" s="204"/>
      <c r="JI3" s="204"/>
      <c r="JJ3" s="204"/>
      <c r="JK3" s="204"/>
      <c r="JL3" s="204"/>
      <c r="JM3" s="204"/>
      <c r="JN3" s="204"/>
      <c r="JO3" s="204"/>
      <c r="JP3" s="204"/>
      <c r="JQ3" s="204"/>
      <c r="JR3" s="204"/>
      <c r="JS3" s="204"/>
      <c r="JT3" s="204"/>
      <c r="JU3" s="204"/>
      <c r="JV3" s="204"/>
      <c r="JW3" s="204"/>
      <c r="JX3" s="204"/>
      <c r="JY3" s="204"/>
      <c r="JZ3" s="204"/>
      <c r="KA3" s="204"/>
      <c r="KB3" s="204"/>
      <c r="KC3" s="204"/>
      <c r="KD3" s="204"/>
      <c r="KE3" s="204"/>
      <c r="KF3" s="204"/>
      <c r="KG3" s="204"/>
      <c r="KH3" s="204"/>
      <c r="KI3" s="204"/>
      <c r="KJ3" s="204"/>
      <c r="KK3" s="204"/>
      <c r="KL3" s="204"/>
      <c r="KM3" s="204"/>
      <c r="KN3" s="204"/>
      <c r="KO3" s="204"/>
      <c r="KP3" s="204"/>
      <c r="KQ3" s="204"/>
      <c r="KR3" s="204"/>
      <c r="KS3" s="204"/>
      <c r="KT3" s="204"/>
      <c r="KU3" s="204"/>
      <c r="KV3" s="204"/>
      <c r="KW3" s="204"/>
      <c r="KX3" s="204"/>
      <c r="KY3" s="204"/>
      <c r="KZ3" s="204"/>
      <c r="LA3" s="204"/>
      <c r="LB3" s="204"/>
      <c r="LC3" s="204"/>
      <c r="LD3" s="204"/>
      <c r="LE3" s="204"/>
      <c r="LF3" s="204"/>
      <c r="LG3" s="204"/>
      <c r="LH3" s="204"/>
      <c r="LI3" s="204"/>
      <c r="LJ3" s="204"/>
      <c r="LK3" s="204"/>
      <c r="LL3" s="204"/>
      <c r="LM3" s="204"/>
      <c r="LN3" s="204"/>
      <c r="LO3" s="204"/>
      <c r="LP3" s="204"/>
      <c r="LQ3" s="204"/>
      <c r="LR3" s="204"/>
      <c r="LS3" s="204"/>
      <c r="LT3" s="204"/>
      <c r="LU3" s="204"/>
      <c r="LV3" s="204"/>
      <c r="LW3" s="204"/>
      <c r="LX3" s="204"/>
      <c r="LY3" s="204"/>
      <c r="LZ3" s="204"/>
      <c r="MA3" s="204"/>
      <c r="MB3" s="204"/>
      <c r="MC3" s="204"/>
      <c r="MD3" s="204"/>
      <c r="ME3" s="204"/>
      <c r="MF3" s="204"/>
      <c r="MG3" s="204"/>
      <c r="MH3" s="204"/>
      <c r="MI3" s="204"/>
      <c r="MJ3" s="204"/>
      <c r="MK3" s="204"/>
      <c r="ML3" s="204"/>
      <c r="MM3" s="204"/>
      <c r="MN3" s="204"/>
      <c r="MO3" s="204"/>
      <c r="MP3" s="204"/>
      <c r="MQ3" s="204"/>
      <c r="MR3" s="204"/>
      <c r="MS3" s="204"/>
      <c r="MT3" s="204"/>
      <c r="MU3" s="204"/>
      <c r="MV3" s="204"/>
      <c r="MW3" s="204"/>
      <c r="MX3" s="204"/>
      <c r="MY3" s="204"/>
      <c r="MZ3" s="204"/>
      <c r="NA3" s="204"/>
      <c r="NB3" s="204"/>
      <c r="NC3" s="204"/>
      <c r="ND3" s="204"/>
      <c r="NE3" s="204"/>
      <c r="NF3" s="204"/>
      <c r="NG3" s="204"/>
      <c r="NH3" s="204"/>
      <c r="NI3" s="204"/>
      <c r="NJ3" s="204"/>
      <c r="NK3" s="204"/>
      <c r="NL3" s="204"/>
      <c r="NM3" s="204"/>
      <c r="NN3" s="204"/>
      <c r="NO3" s="204"/>
      <c r="NP3" s="204"/>
      <c r="NQ3" s="204"/>
      <c r="NR3" s="204"/>
      <c r="NS3" s="204"/>
      <c r="NT3" s="204"/>
      <c r="NU3" s="204"/>
      <c r="NV3" s="204"/>
      <c r="NW3" s="204"/>
      <c r="NX3" s="204"/>
      <c r="NY3" s="204"/>
      <c r="NZ3" s="204"/>
      <c r="OA3" s="204"/>
      <c r="OB3" s="204"/>
      <c r="OC3" s="204"/>
      <c r="OD3" s="204"/>
      <c r="OE3" s="204"/>
      <c r="OF3" s="204"/>
      <c r="OG3" s="204"/>
      <c r="OH3" s="204"/>
      <c r="OI3" s="204"/>
      <c r="OJ3" s="204"/>
      <c r="OK3" s="204"/>
      <c r="OL3" s="204"/>
      <c r="OM3" s="204"/>
      <c r="ON3" s="204"/>
      <c r="OO3" s="204"/>
      <c r="OP3" s="204"/>
      <c r="OQ3" s="204"/>
      <c r="OR3" s="204"/>
      <c r="OS3" s="204"/>
      <c r="OT3" s="204"/>
      <c r="OU3" s="204"/>
      <c r="OV3" s="204"/>
      <c r="OW3" s="204"/>
      <c r="OX3" s="204"/>
      <c r="OY3" s="204"/>
      <c r="OZ3" s="204"/>
      <c r="PA3" s="204"/>
      <c r="PB3" s="204"/>
      <c r="PC3" s="204"/>
      <c r="PD3" s="204"/>
      <c r="PE3" s="204"/>
      <c r="PF3" s="204"/>
      <c r="PG3" s="204"/>
      <c r="PH3" s="204"/>
      <c r="PI3" s="204"/>
      <c r="PJ3" s="204"/>
      <c r="PK3" s="204"/>
      <c r="PL3" s="204"/>
      <c r="PM3" s="204"/>
      <c r="PN3" s="204"/>
      <c r="PO3" s="204"/>
      <c r="PP3" s="204"/>
      <c r="PQ3" s="204"/>
      <c r="PR3" s="204"/>
      <c r="PS3" s="204"/>
      <c r="PT3" s="204"/>
      <c r="PU3" s="204"/>
      <c r="PV3" s="204"/>
      <c r="PW3" s="204"/>
      <c r="PX3" s="204"/>
      <c r="PY3" s="204"/>
      <c r="PZ3" s="204"/>
      <c r="QA3" s="204"/>
      <c r="QB3" s="204"/>
      <c r="QC3" s="204"/>
      <c r="QD3" s="204"/>
      <c r="QE3" s="204"/>
      <c r="QF3" s="204"/>
      <c r="QG3" s="204"/>
      <c r="QH3" s="204"/>
      <c r="QI3" s="204"/>
      <c r="QJ3" s="204"/>
      <c r="QK3" s="204"/>
      <c r="QL3" s="204"/>
      <c r="QM3" s="204"/>
      <c r="QN3" s="204"/>
      <c r="QO3" s="204"/>
      <c r="QP3" s="204"/>
      <c r="QQ3" s="204"/>
      <c r="QR3" s="204"/>
      <c r="QS3" s="204"/>
      <c r="QT3" s="204"/>
      <c r="QU3" s="204"/>
      <c r="QV3" s="204"/>
      <c r="QW3" s="204"/>
      <c r="QX3" s="204"/>
      <c r="QY3" s="204"/>
      <c r="QZ3" s="204"/>
      <c r="RA3" s="204"/>
      <c r="RB3" s="204"/>
      <c r="RC3" s="204"/>
      <c r="RD3" s="204"/>
      <c r="RE3" s="204"/>
      <c r="RF3" s="204"/>
      <c r="RG3" s="204"/>
      <c r="RH3" s="204"/>
    </row>
    <row r="4" spans="1:476" s="307" customFormat="1" ht="58.05" customHeight="1" x14ac:dyDescent="0.3">
      <c r="A4" s="290" t="s">
        <v>145</v>
      </c>
      <c r="B4" s="248" t="s">
        <v>27</v>
      </c>
      <c r="C4" s="248"/>
      <c r="D4" s="323" t="s">
        <v>643</v>
      </c>
      <c r="E4" s="207" t="s">
        <v>663</v>
      </c>
      <c r="F4" s="303"/>
      <c r="G4" s="224" t="s">
        <v>244</v>
      </c>
      <c r="H4" s="225" t="s">
        <v>551</v>
      </c>
      <c r="I4" s="324" t="s">
        <v>555</v>
      </c>
      <c r="J4" s="224" t="s">
        <v>277</v>
      </c>
      <c r="K4" s="310"/>
      <c r="L4" s="18"/>
      <c r="M4" s="18"/>
      <c r="N4" s="18"/>
      <c r="O4" s="18"/>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c r="ES4" s="196"/>
      <c r="ET4" s="196"/>
      <c r="EU4" s="196"/>
      <c r="EV4" s="196"/>
      <c r="EW4" s="196"/>
      <c r="EX4" s="196"/>
      <c r="EY4" s="196"/>
      <c r="EZ4" s="196"/>
      <c r="FA4" s="196"/>
      <c r="FB4" s="196"/>
      <c r="FC4" s="196"/>
      <c r="FD4" s="196"/>
      <c r="FE4" s="196"/>
      <c r="FF4" s="196"/>
      <c r="FG4" s="196"/>
      <c r="FH4" s="196"/>
      <c r="FI4" s="196"/>
      <c r="FJ4" s="196"/>
      <c r="FK4" s="196"/>
      <c r="FL4" s="196"/>
      <c r="FM4" s="196"/>
      <c r="FN4" s="196"/>
      <c r="FO4" s="196"/>
      <c r="FP4" s="196"/>
      <c r="FQ4" s="196"/>
      <c r="FR4" s="196"/>
      <c r="FS4" s="196"/>
      <c r="FT4" s="196"/>
      <c r="FU4" s="196"/>
      <c r="FV4" s="196"/>
      <c r="FW4" s="196"/>
      <c r="FX4" s="196"/>
      <c r="FY4" s="196"/>
      <c r="FZ4" s="196"/>
      <c r="GA4" s="196"/>
      <c r="GB4" s="196"/>
      <c r="GC4" s="196"/>
      <c r="GD4" s="196"/>
      <c r="GE4" s="196"/>
      <c r="GF4" s="196"/>
      <c r="GG4" s="196"/>
      <c r="GH4" s="196"/>
      <c r="GI4" s="196"/>
      <c r="GJ4" s="196"/>
      <c r="GK4" s="196"/>
      <c r="GL4" s="196"/>
      <c r="GM4" s="196"/>
      <c r="GN4" s="196"/>
      <c r="GO4" s="196"/>
      <c r="GP4" s="196"/>
      <c r="GQ4" s="196"/>
      <c r="GR4" s="196"/>
      <c r="GS4" s="196"/>
      <c r="GT4" s="196"/>
      <c r="GU4" s="196"/>
      <c r="GV4" s="196"/>
      <c r="GW4" s="196"/>
      <c r="GX4" s="196"/>
      <c r="GY4" s="196"/>
      <c r="GZ4" s="196"/>
      <c r="HA4" s="196"/>
      <c r="HB4" s="196"/>
      <c r="HC4" s="196"/>
      <c r="HD4" s="196"/>
      <c r="HE4" s="196"/>
      <c r="HF4" s="196"/>
      <c r="HG4" s="196"/>
      <c r="HH4" s="196"/>
      <c r="HI4" s="196"/>
      <c r="HJ4" s="196"/>
      <c r="HK4" s="196"/>
      <c r="HL4" s="196"/>
      <c r="HM4" s="196"/>
      <c r="HN4" s="196"/>
      <c r="HO4" s="196"/>
      <c r="HP4" s="196"/>
      <c r="HQ4" s="196"/>
      <c r="HR4" s="196"/>
      <c r="HS4" s="196"/>
      <c r="HT4" s="196"/>
      <c r="HU4" s="196"/>
      <c r="HV4" s="196"/>
      <c r="HW4" s="196"/>
      <c r="HX4" s="196"/>
      <c r="HY4" s="196"/>
      <c r="HZ4" s="196"/>
      <c r="IA4" s="196"/>
      <c r="IB4" s="196"/>
      <c r="IC4" s="196"/>
      <c r="ID4" s="196"/>
      <c r="IE4" s="196"/>
      <c r="IF4" s="196"/>
      <c r="IG4" s="196"/>
      <c r="IH4" s="196"/>
      <c r="II4" s="196"/>
      <c r="IJ4" s="196"/>
      <c r="IK4" s="196"/>
      <c r="IL4" s="196"/>
      <c r="IM4" s="196"/>
      <c r="IN4" s="196"/>
      <c r="IO4" s="196"/>
      <c r="IP4" s="196"/>
      <c r="IQ4" s="196"/>
      <c r="IR4" s="196"/>
      <c r="IS4" s="196"/>
      <c r="IT4" s="196"/>
      <c r="IU4" s="196"/>
      <c r="IV4" s="196"/>
      <c r="IW4" s="196"/>
      <c r="IX4" s="196"/>
      <c r="IY4" s="196"/>
      <c r="IZ4" s="196"/>
      <c r="JA4" s="196"/>
      <c r="JB4" s="196"/>
      <c r="JC4" s="196"/>
      <c r="JD4" s="196"/>
      <c r="JE4" s="196"/>
      <c r="JF4" s="196"/>
      <c r="JG4" s="196"/>
      <c r="JH4" s="196"/>
      <c r="JI4" s="196"/>
      <c r="JJ4" s="196"/>
      <c r="JK4" s="196"/>
      <c r="JL4" s="196"/>
      <c r="JM4" s="196"/>
      <c r="JN4" s="196"/>
      <c r="JO4" s="196"/>
      <c r="JP4" s="196"/>
      <c r="JQ4" s="196"/>
      <c r="JR4" s="196"/>
      <c r="JS4" s="196"/>
      <c r="JT4" s="196"/>
      <c r="JU4" s="196"/>
      <c r="JV4" s="196"/>
      <c r="JW4" s="196"/>
      <c r="JX4" s="196"/>
      <c r="JY4" s="196"/>
      <c r="JZ4" s="196"/>
      <c r="KA4" s="196"/>
      <c r="KB4" s="196"/>
      <c r="KC4" s="196"/>
      <c r="KD4" s="196"/>
      <c r="KE4" s="196"/>
      <c r="KF4" s="196"/>
      <c r="KG4" s="196"/>
      <c r="KH4" s="196"/>
      <c r="KI4" s="196"/>
      <c r="KJ4" s="196"/>
      <c r="KK4" s="196"/>
      <c r="KL4" s="196"/>
      <c r="KM4" s="196"/>
      <c r="KN4" s="196"/>
      <c r="KO4" s="196"/>
      <c r="KP4" s="196"/>
      <c r="KQ4" s="196"/>
      <c r="KR4" s="196"/>
      <c r="KS4" s="196"/>
      <c r="KT4" s="196"/>
      <c r="KU4" s="196"/>
      <c r="KV4" s="196"/>
      <c r="KW4" s="196"/>
      <c r="KX4" s="196"/>
      <c r="KY4" s="196"/>
      <c r="KZ4" s="196"/>
      <c r="LA4" s="196"/>
      <c r="LB4" s="196"/>
      <c r="LC4" s="196"/>
      <c r="LD4" s="196"/>
      <c r="LE4" s="196"/>
      <c r="LF4" s="196"/>
      <c r="LG4" s="196"/>
      <c r="LH4" s="196"/>
      <c r="LI4" s="196"/>
      <c r="LJ4" s="196"/>
      <c r="LK4" s="196"/>
      <c r="LL4" s="196"/>
      <c r="LM4" s="196"/>
      <c r="LN4" s="196"/>
      <c r="LO4" s="196"/>
      <c r="LP4" s="196"/>
      <c r="LQ4" s="196"/>
      <c r="LR4" s="196"/>
      <c r="LS4" s="196"/>
      <c r="LT4" s="196"/>
      <c r="LU4" s="196"/>
      <c r="LV4" s="196"/>
      <c r="LW4" s="196"/>
      <c r="LX4" s="196"/>
      <c r="LY4" s="196"/>
      <c r="LZ4" s="196"/>
      <c r="MA4" s="196"/>
      <c r="MB4" s="196"/>
      <c r="MC4" s="196"/>
      <c r="MD4" s="196"/>
      <c r="ME4" s="196"/>
      <c r="MF4" s="196"/>
      <c r="MG4" s="196"/>
      <c r="MH4" s="196"/>
      <c r="MI4" s="196"/>
      <c r="MJ4" s="196"/>
      <c r="MK4" s="196"/>
      <c r="ML4" s="196"/>
      <c r="MM4" s="196"/>
      <c r="MN4" s="196"/>
      <c r="MO4" s="196"/>
      <c r="MP4" s="196"/>
      <c r="MQ4" s="196"/>
      <c r="MR4" s="196"/>
      <c r="MS4" s="196"/>
      <c r="MT4" s="196"/>
      <c r="MU4" s="196"/>
      <c r="MV4" s="196"/>
      <c r="MW4" s="196"/>
      <c r="MX4" s="196"/>
      <c r="MY4" s="196"/>
      <c r="MZ4" s="196"/>
      <c r="NA4" s="196"/>
      <c r="NB4" s="196"/>
      <c r="NC4" s="196"/>
      <c r="ND4" s="196"/>
      <c r="NE4" s="196"/>
      <c r="NF4" s="196"/>
      <c r="NG4" s="196"/>
      <c r="NH4" s="196"/>
      <c r="NI4" s="196"/>
      <c r="NJ4" s="196"/>
      <c r="NK4" s="196"/>
      <c r="NL4" s="196"/>
      <c r="NM4" s="196"/>
      <c r="NN4" s="196"/>
      <c r="NO4" s="196"/>
      <c r="NP4" s="196"/>
      <c r="NQ4" s="196"/>
      <c r="NR4" s="196"/>
      <c r="NS4" s="196"/>
      <c r="NT4" s="196"/>
      <c r="NU4" s="196"/>
      <c r="NV4" s="196"/>
      <c r="NW4" s="196"/>
      <c r="NX4" s="196"/>
      <c r="NY4" s="196"/>
      <c r="NZ4" s="196"/>
      <c r="OA4" s="196"/>
      <c r="OB4" s="196"/>
      <c r="OC4" s="196"/>
      <c r="OD4" s="196"/>
      <c r="OE4" s="196"/>
      <c r="OF4" s="196"/>
      <c r="OG4" s="196"/>
      <c r="OH4" s="196"/>
      <c r="OI4" s="196"/>
      <c r="OJ4" s="196"/>
      <c r="OK4" s="196"/>
      <c r="OL4" s="196"/>
      <c r="OM4" s="196"/>
      <c r="ON4" s="196"/>
      <c r="OO4" s="196"/>
      <c r="OP4" s="196"/>
      <c r="OQ4" s="196"/>
      <c r="OR4" s="196"/>
      <c r="OS4" s="196"/>
      <c r="OT4" s="196"/>
      <c r="OU4" s="196"/>
      <c r="OV4" s="196"/>
      <c r="OW4" s="196"/>
      <c r="OX4" s="196"/>
      <c r="OY4" s="196"/>
      <c r="OZ4" s="196"/>
      <c r="PA4" s="196"/>
      <c r="PB4" s="196"/>
      <c r="PC4" s="196"/>
      <c r="PD4" s="196"/>
      <c r="PE4" s="196"/>
      <c r="PF4" s="196"/>
      <c r="PG4" s="196"/>
      <c r="PH4" s="196"/>
      <c r="PI4" s="196"/>
      <c r="PJ4" s="196"/>
      <c r="PK4" s="196"/>
      <c r="PL4" s="196"/>
      <c r="PM4" s="196"/>
      <c r="PN4" s="196"/>
      <c r="PO4" s="196"/>
      <c r="PP4" s="196"/>
      <c r="PQ4" s="196"/>
      <c r="PR4" s="196"/>
      <c r="PS4" s="196"/>
      <c r="PT4" s="196"/>
      <c r="PU4" s="196"/>
      <c r="PV4" s="196"/>
      <c r="PW4" s="196"/>
      <c r="PX4" s="196"/>
      <c r="PY4" s="196"/>
      <c r="PZ4" s="196"/>
      <c r="QA4" s="196"/>
      <c r="QB4" s="196"/>
      <c r="QC4" s="196"/>
      <c r="QD4" s="196"/>
      <c r="QE4" s="196"/>
      <c r="QF4" s="196"/>
      <c r="QG4" s="196"/>
      <c r="QH4" s="196"/>
      <c r="QI4" s="196"/>
      <c r="QJ4" s="196"/>
      <c r="QK4" s="196"/>
      <c r="QL4" s="196"/>
      <c r="QM4" s="196"/>
      <c r="QN4" s="196"/>
      <c r="QO4" s="196"/>
      <c r="QP4" s="196"/>
      <c r="QQ4" s="196"/>
      <c r="QR4" s="196"/>
      <c r="QS4" s="196"/>
      <c r="QT4" s="196"/>
      <c r="QU4" s="196"/>
      <c r="QV4" s="196"/>
      <c r="QW4" s="196"/>
      <c r="QX4" s="196"/>
      <c r="QY4" s="196"/>
      <c r="QZ4" s="196"/>
      <c r="RA4" s="196"/>
      <c r="RB4" s="196"/>
      <c r="RC4" s="196"/>
      <c r="RD4" s="196"/>
      <c r="RE4" s="196"/>
      <c r="RF4" s="196"/>
      <c r="RG4" s="196"/>
      <c r="RH4" s="196"/>
    </row>
    <row r="5" spans="1:476" s="307" customFormat="1" ht="28.8" x14ac:dyDescent="0.3">
      <c r="A5" s="291"/>
      <c r="B5" s="119"/>
      <c r="C5" s="119"/>
      <c r="D5" s="325"/>
      <c r="E5" s="207" t="s">
        <v>507</v>
      </c>
      <c r="F5" s="311"/>
      <c r="G5" s="224" t="s">
        <v>509</v>
      </c>
      <c r="H5" s="225" t="s">
        <v>551</v>
      </c>
      <c r="I5" s="324" t="s">
        <v>561</v>
      </c>
      <c r="J5" s="224" t="s">
        <v>277</v>
      </c>
      <c r="K5" s="310"/>
      <c r="L5" s="18"/>
      <c r="M5" s="18"/>
      <c r="N5" s="18"/>
      <c r="O5" s="18"/>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c r="EN5" s="196"/>
      <c r="EO5" s="196"/>
      <c r="EP5" s="196"/>
      <c r="EQ5" s="196"/>
      <c r="ER5" s="196"/>
      <c r="ES5" s="196"/>
      <c r="ET5" s="196"/>
      <c r="EU5" s="196"/>
      <c r="EV5" s="196"/>
      <c r="EW5" s="196"/>
      <c r="EX5" s="196"/>
      <c r="EY5" s="196"/>
      <c r="EZ5" s="196"/>
      <c r="FA5" s="196"/>
      <c r="FB5" s="196"/>
      <c r="FC5" s="196"/>
      <c r="FD5" s="196"/>
      <c r="FE5" s="196"/>
      <c r="FF5" s="196"/>
      <c r="FG5" s="196"/>
      <c r="FH5" s="196"/>
      <c r="FI5" s="196"/>
      <c r="FJ5" s="196"/>
      <c r="FK5" s="196"/>
      <c r="FL5" s="196"/>
      <c r="FM5" s="196"/>
      <c r="FN5" s="196"/>
      <c r="FO5" s="196"/>
      <c r="FP5" s="196"/>
      <c r="FQ5" s="196"/>
      <c r="FR5" s="196"/>
      <c r="FS5" s="196"/>
      <c r="FT5" s="196"/>
      <c r="FU5" s="196"/>
      <c r="FV5" s="196"/>
      <c r="FW5" s="196"/>
      <c r="FX5" s="196"/>
      <c r="FY5" s="196"/>
      <c r="FZ5" s="196"/>
      <c r="GA5" s="196"/>
      <c r="GB5" s="196"/>
      <c r="GC5" s="196"/>
      <c r="GD5" s="196"/>
      <c r="GE5" s="196"/>
      <c r="GF5" s="196"/>
      <c r="GG5" s="196"/>
      <c r="GH5" s="196"/>
      <c r="GI5" s="196"/>
      <c r="GJ5" s="196"/>
      <c r="GK5" s="196"/>
      <c r="GL5" s="196"/>
      <c r="GM5" s="196"/>
      <c r="GN5" s="196"/>
      <c r="GO5" s="196"/>
      <c r="GP5" s="196"/>
      <c r="GQ5" s="196"/>
      <c r="GR5" s="196"/>
      <c r="GS5" s="196"/>
      <c r="GT5" s="196"/>
      <c r="GU5" s="196"/>
      <c r="GV5" s="196"/>
      <c r="GW5" s="196"/>
      <c r="GX5" s="196"/>
      <c r="GY5" s="196"/>
      <c r="GZ5" s="196"/>
      <c r="HA5" s="196"/>
      <c r="HB5" s="196"/>
      <c r="HC5" s="196"/>
      <c r="HD5" s="196"/>
      <c r="HE5" s="196"/>
      <c r="HF5" s="196"/>
      <c r="HG5" s="196"/>
      <c r="HH5" s="196"/>
      <c r="HI5" s="196"/>
      <c r="HJ5" s="196"/>
      <c r="HK5" s="196"/>
      <c r="HL5" s="196"/>
      <c r="HM5" s="196"/>
      <c r="HN5" s="196"/>
      <c r="HO5" s="196"/>
      <c r="HP5" s="196"/>
      <c r="HQ5" s="196"/>
      <c r="HR5" s="196"/>
      <c r="HS5" s="196"/>
      <c r="HT5" s="196"/>
      <c r="HU5" s="196"/>
      <c r="HV5" s="196"/>
      <c r="HW5" s="196"/>
      <c r="HX5" s="196"/>
      <c r="HY5" s="196"/>
      <c r="HZ5" s="196"/>
      <c r="IA5" s="196"/>
      <c r="IB5" s="196"/>
      <c r="IC5" s="196"/>
      <c r="ID5" s="196"/>
      <c r="IE5" s="196"/>
      <c r="IF5" s="196"/>
      <c r="IG5" s="196"/>
      <c r="IH5" s="196"/>
      <c r="II5" s="196"/>
      <c r="IJ5" s="196"/>
      <c r="IK5" s="196"/>
      <c r="IL5" s="196"/>
      <c r="IM5" s="196"/>
      <c r="IN5" s="196"/>
      <c r="IO5" s="196"/>
      <c r="IP5" s="196"/>
      <c r="IQ5" s="196"/>
      <c r="IR5" s="196"/>
      <c r="IS5" s="196"/>
      <c r="IT5" s="196"/>
      <c r="IU5" s="196"/>
      <c r="IV5" s="196"/>
      <c r="IW5" s="196"/>
      <c r="IX5" s="196"/>
      <c r="IY5" s="196"/>
      <c r="IZ5" s="196"/>
      <c r="JA5" s="196"/>
      <c r="JB5" s="196"/>
      <c r="JC5" s="196"/>
      <c r="JD5" s="196"/>
      <c r="JE5" s="196"/>
      <c r="JF5" s="196"/>
      <c r="JG5" s="196"/>
      <c r="JH5" s="196"/>
      <c r="JI5" s="196"/>
      <c r="JJ5" s="196"/>
      <c r="JK5" s="196"/>
      <c r="JL5" s="196"/>
      <c r="JM5" s="196"/>
      <c r="JN5" s="196"/>
      <c r="JO5" s="196"/>
      <c r="JP5" s="196"/>
      <c r="JQ5" s="196"/>
      <c r="JR5" s="196"/>
      <c r="JS5" s="196"/>
      <c r="JT5" s="196"/>
      <c r="JU5" s="196"/>
      <c r="JV5" s="196"/>
      <c r="JW5" s="196"/>
      <c r="JX5" s="196"/>
      <c r="JY5" s="196"/>
      <c r="JZ5" s="196"/>
      <c r="KA5" s="196"/>
      <c r="KB5" s="196"/>
      <c r="KC5" s="196"/>
      <c r="KD5" s="196"/>
      <c r="KE5" s="196"/>
      <c r="KF5" s="196"/>
      <c r="KG5" s="196"/>
      <c r="KH5" s="196"/>
      <c r="KI5" s="196"/>
      <c r="KJ5" s="196"/>
      <c r="KK5" s="196"/>
      <c r="KL5" s="196"/>
      <c r="KM5" s="196"/>
      <c r="KN5" s="196"/>
      <c r="KO5" s="196"/>
      <c r="KP5" s="196"/>
      <c r="KQ5" s="196"/>
      <c r="KR5" s="196"/>
      <c r="KS5" s="196"/>
      <c r="KT5" s="196"/>
      <c r="KU5" s="196"/>
      <c r="KV5" s="196"/>
      <c r="KW5" s="196"/>
      <c r="KX5" s="196"/>
      <c r="KY5" s="196"/>
      <c r="KZ5" s="196"/>
      <c r="LA5" s="196"/>
      <c r="LB5" s="196"/>
      <c r="LC5" s="196"/>
      <c r="LD5" s="196"/>
      <c r="LE5" s="196"/>
      <c r="LF5" s="196"/>
      <c r="LG5" s="196"/>
      <c r="LH5" s="196"/>
      <c r="LI5" s="196"/>
      <c r="LJ5" s="196"/>
      <c r="LK5" s="196"/>
      <c r="LL5" s="196"/>
      <c r="LM5" s="196"/>
      <c r="LN5" s="196"/>
      <c r="LO5" s="196"/>
      <c r="LP5" s="196"/>
      <c r="LQ5" s="196"/>
      <c r="LR5" s="196"/>
      <c r="LS5" s="196"/>
      <c r="LT5" s="196"/>
      <c r="LU5" s="196"/>
      <c r="LV5" s="196"/>
      <c r="LW5" s="196"/>
      <c r="LX5" s="196"/>
      <c r="LY5" s="196"/>
      <c r="LZ5" s="196"/>
      <c r="MA5" s="196"/>
      <c r="MB5" s="196"/>
      <c r="MC5" s="196"/>
      <c r="MD5" s="196"/>
      <c r="ME5" s="196"/>
      <c r="MF5" s="196"/>
      <c r="MG5" s="196"/>
      <c r="MH5" s="196"/>
      <c r="MI5" s="196"/>
      <c r="MJ5" s="196"/>
      <c r="MK5" s="196"/>
      <c r="ML5" s="196"/>
      <c r="MM5" s="196"/>
      <c r="MN5" s="196"/>
      <c r="MO5" s="196"/>
      <c r="MP5" s="196"/>
      <c r="MQ5" s="196"/>
      <c r="MR5" s="196"/>
      <c r="MS5" s="196"/>
      <c r="MT5" s="196"/>
      <c r="MU5" s="196"/>
      <c r="MV5" s="196"/>
      <c r="MW5" s="196"/>
      <c r="MX5" s="196"/>
      <c r="MY5" s="196"/>
      <c r="MZ5" s="196"/>
      <c r="NA5" s="196"/>
      <c r="NB5" s="196"/>
      <c r="NC5" s="196"/>
      <c r="ND5" s="196"/>
      <c r="NE5" s="196"/>
      <c r="NF5" s="196"/>
      <c r="NG5" s="196"/>
      <c r="NH5" s="196"/>
      <c r="NI5" s="196"/>
      <c r="NJ5" s="196"/>
      <c r="NK5" s="196"/>
      <c r="NL5" s="196"/>
      <c r="NM5" s="196"/>
      <c r="NN5" s="196"/>
      <c r="NO5" s="196"/>
      <c r="NP5" s="196"/>
      <c r="NQ5" s="196"/>
      <c r="NR5" s="196"/>
      <c r="NS5" s="196"/>
      <c r="NT5" s="196"/>
      <c r="NU5" s="196"/>
      <c r="NV5" s="196"/>
      <c r="NW5" s="196"/>
      <c r="NX5" s="196"/>
      <c r="NY5" s="196"/>
      <c r="NZ5" s="196"/>
      <c r="OA5" s="196"/>
      <c r="OB5" s="196"/>
      <c r="OC5" s="196"/>
      <c r="OD5" s="196"/>
      <c r="OE5" s="196"/>
      <c r="OF5" s="196"/>
      <c r="OG5" s="196"/>
      <c r="OH5" s="196"/>
      <c r="OI5" s="196"/>
      <c r="OJ5" s="196"/>
      <c r="OK5" s="196"/>
      <c r="OL5" s="196"/>
      <c r="OM5" s="196"/>
      <c r="ON5" s="196"/>
      <c r="OO5" s="196"/>
      <c r="OP5" s="196"/>
      <c r="OQ5" s="196"/>
      <c r="OR5" s="196"/>
      <c r="OS5" s="196"/>
      <c r="OT5" s="196"/>
      <c r="OU5" s="196"/>
      <c r="OV5" s="196"/>
      <c r="OW5" s="196"/>
      <c r="OX5" s="196"/>
      <c r="OY5" s="196"/>
      <c r="OZ5" s="196"/>
      <c r="PA5" s="196"/>
      <c r="PB5" s="196"/>
      <c r="PC5" s="196"/>
      <c r="PD5" s="196"/>
      <c r="PE5" s="196"/>
      <c r="PF5" s="196"/>
      <c r="PG5" s="196"/>
      <c r="PH5" s="196"/>
      <c r="PI5" s="196"/>
      <c r="PJ5" s="196"/>
      <c r="PK5" s="196"/>
      <c r="PL5" s="196"/>
      <c r="PM5" s="196"/>
      <c r="PN5" s="196"/>
      <c r="PO5" s="196"/>
      <c r="PP5" s="196"/>
      <c r="PQ5" s="196"/>
      <c r="PR5" s="196"/>
      <c r="PS5" s="196"/>
      <c r="PT5" s="196"/>
      <c r="PU5" s="196"/>
      <c r="PV5" s="196"/>
      <c r="PW5" s="196"/>
      <c r="PX5" s="196"/>
      <c r="PY5" s="196"/>
      <c r="PZ5" s="196"/>
      <c r="QA5" s="196"/>
      <c r="QB5" s="196"/>
      <c r="QC5" s="196"/>
      <c r="QD5" s="196"/>
      <c r="QE5" s="196"/>
      <c r="QF5" s="196"/>
      <c r="QG5" s="196"/>
      <c r="QH5" s="196"/>
      <c r="QI5" s="196"/>
      <c r="QJ5" s="196"/>
      <c r="QK5" s="196"/>
      <c r="QL5" s="196"/>
      <c r="QM5" s="196"/>
      <c r="QN5" s="196"/>
      <c r="QO5" s="196"/>
      <c r="QP5" s="196"/>
      <c r="QQ5" s="196"/>
      <c r="QR5" s="196"/>
      <c r="QS5" s="196"/>
      <c r="QT5" s="196"/>
      <c r="QU5" s="196"/>
      <c r="QV5" s="196"/>
      <c r="QW5" s="196"/>
      <c r="QX5" s="196"/>
      <c r="QY5" s="196"/>
      <c r="QZ5" s="196"/>
      <c r="RA5" s="196"/>
      <c r="RB5" s="196"/>
      <c r="RC5" s="196"/>
      <c r="RD5" s="196"/>
      <c r="RE5" s="196"/>
      <c r="RF5" s="196"/>
      <c r="RG5" s="196"/>
      <c r="RH5" s="196"/>
    </row>
    <row r="6" spans="1:476" s="307" customFormat="1" ht="43.5" customHeight="1" x14ac:dyDescent="0.3">
      <c r="A6" s="290" t="s">
        <v>196</v>
      </c>
      <c r="B6" s="248" t="s">
        <v>27</v>
      </c>
      <c r="C6" s="248"/>
      <c r="D6" s="228" t="s">
        <v>712</v>
      </c>
      <c r="E6" s="207" t="s">
        <v>663</v>
      </c>
      <c r="F6" s="303"/>
      <c r="G6" s="224" t="s">
        <v>245</v>
      </c>
      <c r="H6" s="225" t="s">
        <v>551</v>
      </c>
      <c r="I6" s="324" t="s">
        <v>562</v>
      </c>
      <c r="J6" s="224" t="s">
        <v>277</v>
      </c>
      <c r="K6" s="310"/>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6"/>
      <c r="GD6" s="196"/>
      <c r="GE6" s="196"/>
      <c r="GF6" s="196"/>
      <c r="GG6" s="196"/>
      <c r="GH6" s="196"/>
      <c r="GI6" s="196"/>
      <c r="GJ6" s="196"/>
      <c r="GK6" s="196"/>
      <c r="GL6" s="196"/>
      <c r="GM6" s="196"/>
      <c r="GN6" s="196"/>
      <c r="GO6" s="196"/>
      <c r="GP6" s="196"/>
      <c r="GQ6" s="196"/>
      <c r="GR6" s="196"/>
      <c r="GS6" s="196"/>
      <c r="GT6" s="196"/>
      <c r="GU6" s="196"/>
      <c r="GV6" s="196"/>
      <c r="GW6" s="196"/>
      <c r="GX6" s="196"/>
      <c r="GY6" s="196"/>
      <c r="GZ6" s="196"/>
      <c r="HA6" s="196"/>
      <c r="HB6" s="196"/>
      <c r="HC6" s="196"/>
      <c r="HD6" s="196"/>
      <c r="HE6" s="196"/>
      <c r="HF6" s="196"/>
      <c r="HG6" s="196"/>
      <c r="HH6" s="196"/>
      <c r="HI6" s="196"/>
      <c r="HJ6" s="196"/>
      <c r="HK6" s="196"/>
      <c r="HL6" s="196"/>
      <c r="HM6" s="196"/>
      <c r="HN6" s="196"/>
      <c r="HO6" s="196"/>
      <c r="HP6" s="196"/>
      <c r="HQ6" s="196"/>
      <c r="HR6" s="196"/>
      <c r="HS6" s="196"/>
      <c r="HT6" s="196"/>
      <c r="HU6" s="196"/>
      <c r="HV6" s="196"/>
      <c r="HW6" s="196"/>
      <c r="HX6" s="196"/>
      <c r="HY6" s="196"/>
      <c r="HZ6" s="196"/>
      <c r="IA6" s="196"/>
      <c r="IB6" s="196"/>
      <c r="IC6" s="196"/>
      <c r="ID6" s="196"/>
      <c r="IE6" s="196"/>
      <c r="IF6" s="196"/>
      <c r="IG6" s="196"/>
      <c r="IH6" s="196"/>
      <c r="II6" s="196"/>
      <c r="IJ6" s="196"/>
      <c r="IK6" s="196"/>
      <c r="IL6" s="196"/>
      <c r="IM6" s="196"/>
      <c r="IN6" s="196"/>
      <c r="IO6" s="196"/>
      <c r="IP6" s="196"/>
      <c r="IQ6" s="196"/>
      <c r="IR6" s="196"/>
      <c r="IS6" s="196"/>
      <c r="IT6" s="196"/>
      <c r="IU6" s="196"/>
      <c r="IV6" s="196"/>
      <c r="IW6" s="196"/>
      <c r="IX6" s="196"/>
      <c r="IY6" s="196"/>
      <c r="IZ6" s="196"/>
      <c r="JA6" s="196"/>
      <c r="JB6" s="196"/>
      <c r="JC6" s="196"/>
      <c r="JD6" s="196"/>
      <c r="JE6" s="196"/>
      <c r="JF6" s="196"/>
      <c r="JG6" s="196"/>
      <c r="JH6" s="196"/>
      <c r="JI6" s="196"/>
      <c r="JJ6" s="196"/>
      <c r="JK6" s="196"/>
      <c r="JL6" s="196"/>
      <c r="JM6" s="196"/>
      <c r="JN6" s="196"/>
      <c r="JO6" s="196"/>
      <c r="JP6" s="196"/>
      <c r="JQ6" s="196"/>
      <c r="JR6" s="196"/>
      <c r="JS6" s="196"/>
      <c r="JT6" s="196"/>
      <c r="JU6" s="196"/>
      <c r="JV6" s="196"/>
      <c r="JW6" s="196"/>
      <c r="JX6" s="196"/>
      <c r="JY6" s="196"/>
      <c r="JZ6" s="196"/>
      <c r="KA6" s="196"/>
      <c r="KB6" s="196"/>
      <c r="KC6" s="196"/>
      <c r="KD6" s="196"/>
      <c r="KE6" s="196"/>
      <c r="KF6" s="196"/>
      <c r="KG6" s="196"/>
      <c r="KH6" s="196"/>
      <c r="KI6" s="196"/>
      <c r="KJ6" s="196"/>
      <c r="KK6" s="196"/>
      <c r="KL6" s="196"/>
      <c r="KM6" s="196"/>
      <c r="KN6" s="196"/>
      <c r="KO6" s="196"/>
      <c r="KP6" s="196"/>
      <c r="KQ6" s="196"/>
      <c r="KR6" s="196"/>
      <c r="KS6" s="196"/>
      <c r="KT6" s="196"/>
      <c r="KU6" s="196"/>
      <c r="KV6" s="196"/>
      <c r="KW6" s="196"/>
      <c r="KX6" s="196"/>
      <c r="KY6" s="196"/>
      <c r="KZ6" s="196"/>
      <c r="LA6" s="196"/>
      <c r="LB6" s="196"/>
      <c r="LC6" s="196"/>
      <c r="LD6" s="196"/>
      <c r="LE6" s="196"/>
      <c r="LF6" s="196"/>
      <c r="LG6" s="196"/>
      <c r="LH6" s="196"/>
      <c r="LI6" s="196"/>
      <c r="LJ6" s="196"/>
      <c r="LK6" s="196"/>
      <c r="LL6" s="196"/>
      <c r="LM6" s="196"/>
      <c r="LN6" s="196"/>
      <c r="LO6" s="196"/>
      <c r="LP6" s="196"/>
      <c r="LQ6" s="196"/>
      <c r="LR6" s="196"/>
      <c r="LS6" s="196"/>
      <c r="LT6" s="196"/>
      <c r="LU6" s="196"/>
      <c r="LV6" s="196"/>
      <c r="LW6" s="196"/>
      <c r="LX6" s="196"/>
      <c r="LY6" s="196"/>
      <c r="LZ6" s="196"/>
      <c r="MA6" s="196"/>
      <c r="MB6" s="196"/>
      <c r="MC6" s="196"/>
      <c r="MD6" s="196"/>
      <c r="ME6" s="196"/>
      <c r="MF6" s="196"/>
      <c r="MG6" s="196"/>
      <c r="MH6" s="196"/>
      <c r="MI6" s="196"/>
      <c r="MJ6" s="196"/>
      <c r="MK6" s="196"/>
      <c r="ML6" s="196"/>
      <c r="MM6" s="196"/>
      <c r="MN6" s="196"/>
      <c r="MO6" s="196"/>
      <c r="MP6" s="196"/>
      <c r="MQ6" s="196"/>
      <c r="MR6" s="196"/>
      <c r="MS6" s="196"/>
      <c r="MT6" s="196"/>
      <c r="MU6" s="196"/>
      <c r="MV6" s="196"/>
      <c r="MW6" s="196"/>
      <c r="MX6" s="196"/>
      <c r="MY6" s="196"/>
      <c r="MZ6" s="196"/>
      <c r="NA6" s="196"/>
      <c r="NB6" s="196"/>
      <c r="NC6" s="196"/>
      <c r="ND6" s="196"/>
      <c r="NE6" s="196"/>
      <c r="NF6" s="196"/>
      <c r="NG6" s="196"/>
      <c r="NH6" s="196"/>
      <c r="NI6" s="196"/>
      <c r="NJ6" s="196"/>
      <c r="NK6" s="196"/>
      <c r="NL6" s="196"/>
      <c r="NM6" s="196"/>
      <c r="NN6" s="196"/>
      <c r="NO6" s="196"/>
      <c r="NP6" s="196"/>
      <c r="NQ6" s="196"/>
      <c r="NR6" s="196"/>
      <c r="NS6" s="196"/>
      <c r="NT6" s="196"/>
      <c r="NU6" s="196"/>
      <c r="NV6" s="196"/>
      <c r="NW6" s="196"/>
      <c r="NX6" s="196"/>
      <c r="NY6" s="196"/>
      <c r="NZ6" s="196"/>
      <c r="OA6" s="196"/>
      <c r="OB6" s="196"/>
      <c r="OC6" s="196"/>
      <c r="OD6" s="196"/>
      <c r="OE6" s="196"/>
      <c r="OF6" s="196"/>
      <c r="OG6" s="196"/>
      <c r="OH6" s="196"/>
      <c r="OI6" s="196"/>
      <c r="OJ6" s="196"/>
      <c r="OK6" s="196"/>
      <c r="OL6" s="196"/>
      <c r="OM6" s="196"/>
      <c r="ON6" s="196"/>
      <c r="OO6" s="196"/>
      <c r="OP6" s="196"/>
      <c r="OQ6" s="196"/>
      <c r="OR6" s="196"/>
      <c r="OS6" s="196"/>
      <c r="OT6" s="196"/>
      <c r="OU6" s="196"/>
      <c r="OV6" s="196"/>
      <c r="OW6" s="196"/>
      <c r="OX6" s="196"/>
      <c r="OY6" s="196"/>
      <c r="OZ6" s="196"/>
      <c r="PA6" s="196"/>
      <c r="PB6" s="196"/>
      <c r="PC6" s="196"/>
      <c r="PD6" s="196"/>
      <c r="PE6" s="196"/>
      <c r="PF6" s="196"/>
      <c r="PG6" s="196"/>
      <c r="PH6" s="196"/>
      <c r="PI6" s="196"/>
      <c r="PJ6" s="196"/>
      <c r="PK6" s="196"/>
      <c r="PL6" s="196"/>
      <c r="PM6" s="196"/>
      <c r="PN6" s="196"/>
      <c r="PO6" s="196"/>
      <c r="PP6" s="196"/>
      <c r="PQ6" s="196"/>
      <c r="PR6" s="196"/>
      <c r="PS6" s="196"/>
      <c r="PT6" s="196"/>
      <c r="PU6" s="196"/>
      <c r="PV6" s="196"/>
      <c r="PW6" s="196"/>
      <c r="PX6" s="196"/>
      <c r="PY6" s="196"/>
      <c r="PZ6" s="196"/>
      <c r="QA6" s="196"/>
      <c r="QB6" s="196"/>
      <c r="QC6" s="196"/>
      <c r="QD6" s="196"/>
      <c r="QE6" s="196"/>
      <c r="QF6" s="196"/>
      <c r="QG6" s="196"/>
      <c r="QH6" s="196"/>
      <c r="QI6" s="196"/>
      <c r="QJ6" s="196"/>
      <c r="QK6" s="196"/>
      <c r="QL6" s="196"/>
      <c r="QM6" s="196"/>
      <c r="QN6" s="196"/>
      <c r="QO6" s="196"/>
      <c r="QP6" s="196"/>
      <c r="QQ6" s="196"/>
      <c r="QR6" s="196"/>
      <c r="QS6" s="196"/>
      <c r="QT6" s="196"/>
      <c r="QU6" s="196"/>
      <c r="QV6" s="196"/>
      <c r="QW6" s="196"/>
      <c r="QX6" s="196"/>
      <c r="QY6" s="196"/>
      <c r="QZ6" s="196"/>
      <c r="RA6" s="196"/>
      <c r="RB6" s="196"/>
      <c r="RC6" s="196"/>
      <c r="RD6" s="196"/>
      <c r="RE6" s="196"/>
      <c r="RF6" s="196"/>
      <c r="RG6" s="196"/>
      <c r="RH6" s="196"/>
    </row>
    <row r="7" spans="1:476" s="307" customFormat="1" ht="28.8" x14ac:dyDescent="0.3">
      <c r="A7" s="291"/>
      <c r="B7" s="119"/>
      <c r="C7" s="119"/>
      <c r="D7" s="228"/>
      <c r="E7" s="207" t="s">
        <v>507</v>
      </c>
      <c r="F7" s="311"/>
      <c r="G7" s="224" t="s">
        <v>511</v>
      </c>
      <c r="H7" s="225" t="s">
        <v>551</v>
      </c>
      <c r="I7" s="324" t="s">
        <v>563</v>
      </c>
      <c r="J7" s="224" t="s">
        <v>277</v>
      </c>
      <c r="K7" s="310"/>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196"/>
      <c r="DX7" s="196"/>
      <c r="DY7" s="196"/>
      <c r="DZ7" s="196"/>
      <c r="EA7" s="196"/>
      <c r="EB7" s="196"/>
      <c r="EC7" s="196"/>
      <c r="ED7" s="196"/>
      <c r="EE7" s="196"/>
      <c r="EF7" s="196"/>
      <c r="EG7" s="196"/>
      <c r="EH7" s="196"/>
      <c r="EI7" s="196"/>
      <c r="EJ7" s="196"/>
      <c r="EK7" s="196"/>
      <c r="EL7" s="196"/>
      <c r="EM7" s="196"/>
      <c r="EN7" s="196"/>
      <c r="EO7" s="196"/>
      <c r="EP7" s="196"/>
      <c r="EQ7" s="196"/>
      <c r="ER7" s="196"/>
      <c r="ES7" s="196"/>
      <c r="ET7" s="196"/>
      <c r="EU7" s="196"/>
      <c r="EV7" s="196"/>
      <c r="EW7" s="196"/>
      <c r="EX7" s="196"/>
      <c r="EY7" s="196"/>
      <c r="EZ7" s="196"/>
      <c r="FA7" s="196"/>
      <c r="FB7" s="196"/>
      <c r="FC7" s="196"/>
      <c r="FD7" s="196"/>
      <c r="FE7" s="196"/>
      <c r="FF7" s="196"/>
      <c r="FG7" s="196"/>
      <c r="FH7" s="196"/>
      <c r="FI7" s="196"/>
      <c r="FJ7" s="196"/>
      <c r="FK7" s="196"/>
      <c r="FL7" s="196"/>
      <c r="FM7" s="196"/>
      <c r="FN7" s="196"/>
      <c r="FO7" s="196"/>
      <c r="FP7" s="196"/>
      <c r="FQ7" s="196"/>
      <c r="FR7" s="196"/>
      <c r="FS7" s="196"/>
      <c r="FT7" s="196"/>
      <c r="FU7" s="196"/>
      <c r="FV7" s="196"/>
      <c r="FW7" s="196"/>
      <c r="FX7" s="196"/>
      <c r="FY7" s="196"/>
      <c r="FZ7" s="196"/>
      <c r="GA7" s="196"/>
      <c r="GB7" s="196"/>
      <c r="GC7" s="196"/>
      <c r="GD7" s="196"/>
      <c r="GE7" s="196"/>
      <c r="GF7" s="196"/>
      <c r="GG7" s="196"/>
      <c r="GH7" s="196"/>
      <c r="GI7" s="196"/>
      <c r="GJ7" s="196"/>
      <c r="GK7" s="196"/>
      <c r="GL7" s="196"/>
      <c r="GM7" s="196"/>
      <c r="GN7" s="196"/>
      <c r="GO7" s="196"/>
      <c r="GP7" s="196"/>
      <c r="GQ7" s="196"/>
      <c r="GR7" s="196"/>
      <c r="GS7" s="196"/>
      <c r="GT7" s="196"/>
      <c r="GU7" s="196"/>
      <c r="GV7" s="196"/>
      <c r="GW7" s="196"/>
      <c r="GX7" s="196"/>
      <c r="GY7" s="196"/>
      <c r="GZ7" s="196"/>
      <c r="HA7" s="196"/>
      <c r="HB7" s="196"/>
      <c r="HC7" s="196"/>
      <c r="HD7" s="196"/>
      <c r="HE7" s="196"/>
      <c r="HF7" s="196"/>
      <c r="HG7" s="196"/>
      <c r="HH7" s="196"/>
      <c r="HI7" s="196"/>
      <c r="HJ7" s="196"/>
      <c r="HK7" s="196"/>
      <c r="HL7" s="196"/>
      <c r="HM7" s="196"/>
      <c r="HN7" s="196"/>
      <c r="HO7" s="196"/>
      <c r="HP7" s="196"/>
      <c r="HQ7" s="196"/>
      <c r="HR7" s="196"/>
      <c r="HS7" s="196"/>
      <c r="HT7" s="196"/>
      <c r="HU7" s="196"/>
      <c r="HV7" s="196"/>
      <c r="HW7" s="196"/>
      <c r="HX7" s="196"/>
      <c r="HY7" s="196"/>
      <c r="HZ7" s="196"/>
      <c r="IA7" s="196"/>
      <c r="IB7" s="196"/>
      <c r="IC7" s="196"/>
      <c r="ID7" s="196"/>
      <c r="IE7" s="196"/>
      <c r="IF7" s="196"/>
      <c r="IG7" s="196"/>
      <c r="IH7" s="196"/>
      <c r="II7" s="196"/>
      <c r="IJ7" s="196"/>
      <c r="IK7" s="196"/>
      <c r="IL7" s="196"/>
      <c r="IM7" s="196"/>
      <c r="IN7" s="196"/>
      <c r="IO7" s="196"/>
      <c r="IP7" s="196"/>
      <c r="IQ7" s="196"/>
      <c r="IR7" s="196"/>
      <c r="IS7" s="196"/>
      <c r="IT7" s="196"/>
      <c r="IU7" s="196"/>
      <c r="IV7" s="196"/>
      <c r="IW7" s="196"/>
      <c r="IX7" s="196"/>
      <c r="IY7" s="196"/>
      <c r="IZ7" s="196"/>
      <c r="JA7" s="196"/>
      <c r="JB7" s="196"/>
      <c r="JC7" s="196"/>
      <c r="JD7" s="196"/>
      <c r="JE7" s="196"/>
      <c r="JF7" s="196"/>
      <c r="JG7" s="196"/>
      <c r="JH7" s="196"/>
      <c r="JI7" s="196"/>
      <c r="JJ7" s="196"/>
      <c r="JK7" s="196"/>
      <c r="JL7" s="196"/>
      <c r="JM7" s="196"/>
      <c r="JN7" s="196"/>
      <c r="JO7" s="196"/>
      <c r="JP7" s="196"/>
      <c r="JQ7" s="196"/>
      <c r="JR7" s="196"/>
      <c r="JS7" s="196"/>
      <c r="JT7" s="196"/>
      <c r="JU7" s="196"/>
      <c r="JV7" s="196"/>
      <c r="JW7" s="196"/>
      <c r="JX7" s="196"/>
      <c r="JY7" s="196"/>
      <c r="JZ7" s="196"/>
      <c r="KA7" s="196"/>
      <c r="KB7" s="196"/>
      <c r="KC7" s="196"/>
      <c r="KD7" s="196"/>
      <c r="KE7" s="196"/>
      <c r="KF7" s="196"/>
      <c r="KG7" s="196"/>
      <c r="KH7" s="196"/>
      <c r="KI7" s="196"/>
      <c r="KJ7" s="196"/>
      <c r="KK7" s="196"/>
      <c r="KL7" s="196"/>
      <c r="KM7" s="196"/>
      <c r="KN7" s="196"/>
      <c r="KO7" s="196"/>
      <c r="KP7" s="196"/>
      <c r="KQ7" s="196"/>
      <c r="KR7" s="196"/>
      <c r="KS7" s="196"/>
      <c r="KT7" s="196"/>
      <c r="KU7" s="196"/>
      <c r="KV7" s="196"/>
      <c r="KW7" s="196"/>
      <c r="KX7" s="196"/>
      <c r="KY7" s="196"/>
      <c r="KZ7" s="196"/>
      <c r="LA7" s="196"/>
      <c r="LB7" s="196"/>
      <c r="LC7" s="196"/>
      <c r="LD7" s="196"/>
      <c r="LE7" s="196"/>
      <c r="LF7" s="196"/>
      <c r="LG7" s="196"/>
      <c r="LH7" s="196"/>
      <c r="LI7" s="196"/>
      <c r="LJ7" s="196"/>
      <c r="LK7" s="196"/>
      <c r="LL7" s="196"/>
      <c r="LM7" s="196"/>
      <c r="LN7" s="196"/>
      <c r="LO7" s="196"/>
      <c r="LP7" s="196"/>
      <c r="LQ7" s="196"/>
      <c r="LR7" s="196"/>
      <c r="LS7" s="196"/>
      <c r="LT7" s="196"/>
      <c r="LU7" s="196"/>
      <c r="LV7" s="196"/>
      <c r="LW7" s="196"/>
      <c r="LX7" s="196"/>
      <c r="LY7" s="196"/>
      <c r="LZ7" s="196"/>
      <c r="MA7" s="196"/>
      <c r="MB7" s="196"/>
      <c r="MC7" s="196"/>
      <c r="MD7" s="196"/>
      <c r="ME7" s="196"/>
      <c r="MF7" s="196"/>
      <c r="MG7" s="196"/>
      <c r="MH7" s="196"/>
      <c r="MI7" s="196"/>
      <c r="MJ7" s="196"/>
      <c r="MK7" s="196"/>
      <c r="ML7" s="196"/>
      <c r="MM7" s="196"/>
      <c r="MN7" s="196"/>
      <c r="MO7" s="196"/>
      <c r="MP7" s="196"/>
      <c r="MQ7" s="196"/>
      <c r="MR7" s="196"/>
      <c r="MS7" s="196"/>
      <c r="MT7" s="196"/>
      <c r="MU7" s="196"/>
      <c r="MV7" s="196"/>
      <c r="MW7" s="196"/>
      <c r="MX7" s="196"/>
      <c r="MY7" s="196"/>
      <c r="MZ7" s="196"/>
      <c r="NA7" s="196"/>
      <c r="NB7" s="196"/>
      <c r="NC7" s="196"/>
      <c r="ND7" s="196"/>
      <c r="NE7" s="196"/>
      <c r="NF7" s="196"/>
      <c r="NG7" s="196"/>
      <c r="NH7" s="196"/>
      <c r="NI7" s="196"/>
      <c r="NJ7" s="196"/>
      <c r="NK7" s="196"/>
      <c r="NL7" s="196"/>
      <c r="NM7" s="196"/>
      <c r="NN7" s="196"/>
      <c r="NO7" s="196"/>
      <c r="NP7" s="196"/>
      <c r="NQ7" s="196"/>
      <c r="NR7" s="196"/>
      <c r="NS7" s="196"/>
      <c r="NT7" s="196"/>
      <c r="NU7" s="196"/>
      <c r="NV7" s="196"/>
      <c r="NW7" s="196"/>
      <c r="NX7" s="196"/>
      <c r="NY7" s="196"/>
      <c r="NZ7" s="196"/>
      <c r="OA7" s="196"/>
      <c r="OB7" s="196"/>
      <c r="OC7" s="196"/>
      <c r="OD7" s="196"/>
      <c r="OE7" s="196"/>
      <c r="OF7" s="196"/>
      <c r="OG7" s="196"/>
      <c r="OH7" s="196"/>
      <c r="OI7" s="196"/>
      <c r="OJ7" s="196"/>
      <c r="OK7" s="196"/>
      <c r="OL7" s="196"/>
      <c r="OM7" s="196"/>
      <c r="ON7" s="196"/>
      <c r="OO7" s="196"/>
      <c r="OP7" s="196"/>
      <c r="OQ7" s="196"/>
      <c r="OR7" s="196"/>
      <c r="OS7" s="196"/>
      <c r="OT7" s="196"/>
      <c r="OU7" s="196"/>
      <c r="OV7" s="196"/>
      <c r="OW7" s="196"/>
      <c r="OX7" s="196"/>
      <c r="OY7" s="196"/>
      <c r="OZ7" s="196"/>
      <c r="PA7" s="196"/>
      <c r="PB7" s="196"/>
      <c r="PC7" s="196"/>
      <c r="PD7" s="196"/>
      <c r="PE7" s="196"/>
      <c r="PF7" s="196"/>
      <c r="PG7" s="196"/>
      <c r="PH7" s="196"/>
      <c r="PI7" s="196"/>
      <c r="PJ7" s="196"/>
      <c r="PK7" s="196"/>
      <c r="PL7" s="196"/>
      <c r="PM7" s="196"/>
      <c r="PN7" s="196"/>
      <c r="PO7" s="196"/>
      <c r="PP7" s="196"/>
      <c r="PQ7" s="196"/>
      <c r="PR7" s="196"/>
      <c r="PS7" s="196"/>
      <c r="PT7" s="196"/>
      <c r="PU7" s="196"/>
      <c r="PV7" s="196"/>
      <c r="PW7" s="196"/>
      <c r="PX7" s="196"/>
      <c r="PY7" s="196"/>
      <c r="PZ7" s="196"/>
      <c r="QA7" s="196"/>
      <c r="QB7" s="196"/>
      <c r="QC7" s="196"/>
      <c r="QD7" s="196"/>
      <c r="QE7" s="196"/>
      <c r="QF7" s="196"/>
      <c r="QG7" s="196"/>
      <c r="QH7" s="196"/>
      <c r="QI7" s="196"/>
      <c r="QJ7" s="196"/>
      <c r="QK7" s="196"/>
      <c r="QL7" s="196"/>
      <c r="QM7" s="196"/>
      <c r="QN7" s="196"/>
      <c r="QO7" s="196"/>
      <c r="QP7" s="196"/>
      <c r="QQ7" s="196"/>
      <c r="QR7" s="196"/>
      <c r="QS7" s="196"/>
      <c r="QT7" s="196"/>
      <c r="QU7" s="196"/>
      <c r="QV7" s="196"/>
      <c r="QW7" s="196"/>
      <c r="QX7" s="196"/>
      <c r="QY7" s="196"/>
      <c r="QZ7" s="196"/>
      <c r="RA7" s="196"/>
      <c r="RB7" s="196"/>
      <c r="RC7" s="196"/>
      <c r="RD7" s="196"/>
      <c r="RE7" s="196"/>
      <c r="RF7" s="196"/>
      <c r="RG7" s="196"/>
      <c r="RH7" s="196"/>
    </row>
    <row r="8" spans="1:476" s="307" customFormat="1" ht="43.5" customHeight="1" x14ac:dyDescent="0.3">
      <c r="A8" s="290" t="s">
        <v>197</v>
      </c>
      <c r="B8" s="248" t="s">
        <v>27</v>
      </c>
      <c r="C8" s="248"/>
      <c r="D8" s="228" t="s">
        <v>713</v>
      </c>
      <c r="E8" s="207" t="s">
        <v>663</v>
      </c>
      <c r="F8" s="303"/>
      <c r="G8" s="224" t="s">
        <v>246</v>
      </c>
      <c r="H8" s="225" t="s">
        <v>551</v>
      </c>
      <c r="I8" s="324" t="s">
        <v>564</v>
      </c>
      <c r="J8" s="224" t="s">
        <v>277</v>
      </c>
      <c r="K8" s="310"/>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c r="EP8" s="196"/>
      <c r="EQ8" s="196"/>
      <c r="ER8" s="196"/>
      <c r="ES8" s="196"/>
      <c r="ET8" s="196"/>
      <c r="EU8" s="196"/>
      <c r="EV8" s="196"/>
      <c r="EW8" s="196"/>
      <c r="EX8" s="196"/>
      <c r="EY8" s="196"/>
      <c r="EZ8" s="196"/>
      <c r="FA8" s="196"/>
      <c r="FB8" s="196"/>
      <c r="FC8" s="196"/>
      <c r="FD8" s="196"/>
      <c r="FE8" s="196"/>
      <c r="FF8" s="196"/>
      <c r="FG8" s="196"/>
      <c r="FH8" s="196"/>
      <c r="FI8" s="196"/>
      <c r="FJ8" s="196"/>
      <c r="FK8" s="196"/>
      <c r="FL8" s="196"/>
      <c r="FM8" s="196"/>
      <c r="FN8" s="196"/>
      <c r="FO8" s="196"/>
      <c r="FP8" s="196"/>
      <c r="FQ8" s="196"/>
      <c r="FR8" s="196"/>
      <c r="FS8" s="196"/>
      <c r="FT8" s="196"/>
      <c r="FU8" s="196"/>
      <c r="FV8" s="196"/>
      <c r="FW8" s="196"/>
      <c r="FX8" s="196"/>
      <c r="FY8" s="196"/>
      <c r="FZ8" s="196"/>
      <c r="GA8" s="196"/>
      <c r="GB8" s="196"/>
      <c r="GC8" s="196"/>
      <c r="GD8" s="196"/>
      <c r="GE8" s="196"/>
      <c r="GF8" s="196"/>
      <c r="GG8" s="196"/>
      <c r="GH8" s="196"/>
      <c r="GI8" s="196"/>
      <c r="GJ8" s="196"/>
      <c r="GK8" s="196"/>
      <c r="GL8" s="196"/>
      <c r="GM8" s="196"/>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6"/>
      <c r="HS8" s="196"/>
      <c r="HT8" s="196"/>
      <c r="HU8" s="196"/>
      <c r="HV8" s="196"/>
      <c r="HW8" s="196"/>
      <c r="HX8" s="196"/>
      <c r="HY8" s="196"/>
      <c r="HZ8" s="196"/>
      <c r="IA8" s="196"/>
      <c r="IB8" s="196"/>
      <c r="IC8" s="196"/>
      <c r="ID8" s="196"/>
      <c r="IE8" s="196"/>
      <c r="IF8" s="196"/>
      <c r="IG8" s="196"/>
      <c r="IH8" s="196"/>
      <c r="II8" s="196"/>
      <c r="IJ8" s="196"/>
      <c r="IK8" s="196"/>
      <c r="IL8" s="196"/>
      <c r="IM8" s="196"/>
      <c r="IN8" s="196"/>
      <c r="IO8" s="196"/>
      <c r="IP8" s="196"/>
      <c r="IQ8" s="196"/>
      <c r="IR8" s="196"/>
      <c r="IS8" s="196"/>
      <c r="IT8" s="196"/>
      <c r="IU8" s="196"/>
      <c r="IV8" s="196"/>
      <c r="IW8" s="196"/>
      <c r="IX8" s="196"/>
      <c r="IY8" s="196"/>
      <c r="IZ8" s="196"/>
      <c r="JA8" s="196"/>
      <c r="JB8" s="196"/>
      <c r="JC8" s="196"/>
      <c r="JD8" s="196"/>
      <c r="JE8" s="196"/>
      <c r="JF8" s="196"/>
      <c r="JG8" s="196"/>
      <c r="JH8" s="196"/>
      <c r="JI8" s="196"/>
      <c r="JJ8" s="196"/>
      <c r="JK8" s="196"/>
      <c r="JL8" s="196"/>
      <c r="JM8" s="196"/>
      <c r="JN8" s="196"/>
      <c r="JO8" s="196"/>
      <c r="JP8" s="196"/>
      <c r="JQ8" s="196"/>
      <c r="JR8" s="196"/>
      <c r="JS8" s="196"/>
      <c r="JT8" s="196"/>
      <c r="JU8" s="196"/>
      <c r="JV8" s="196"/>
      <c r="JW8" s="196"/>
      <c r="JX8" s="196"/>
      <c r="JY8" s="196"/>
      <c r="JZ8" s="196"/>
      <c r="KA8" s="196"/>
      <c r="KB8" s="196"/>
      <c r="KC8" s="196"/>
      <c r="KD8" s="196"/>
      <c r="KE8" s="196"/>
      <c r="KF8" s="196"/>
      <c r="KG8" s="196"/>
      <c r="KH8" s="196"/>
      <c r="KI8" s="196"/>
      <c r="KJ8" s="196"/>
      <c r="KK8" s="196"/>
      <c r="KL8" s="196"/>
      <c r="KM8" s="196"/>
      <c r="KN8" s="196"/>
      <c r="KO8" s="196"/>
      <c r="KP8" s="196"/>
      <c r="KQ8" s="196"/>
      <c r="KR8" s="196"/>
      <c r="KS8" s="196"/>
      <c r="KT8" s="196"/>
      <c r="KU8" s="196"/>
      <c r="KV8" s="196"/>
      <c r="KW8" s="196"/>
      <c r="KX8" s="196"/>
      <c r="KY8" s="196"/>
      <c r="KZ8" s="196"/>
      <c r="LA8" s="196"/>
      <c r="LB8" s="196"/>
      <c r="LC8" s="196"/>
      <c r="LD8" s="196"/>
      <c r="LE8" s="196"/>
      <c r="LF8" s="196"/>
      <c r="LG8" s="196"/>
      <c r="LH8" s="196"/>
      <c r="LI8" s="196"/>
      <c r="LJ8" s="196"/>
      <c r="LK8" s="196"/>
      <c r="LL8" s="196"/>
      <c r="LM8" s="196"/>
      <c r="LN8" s="196"/>
      <c r="LO8" s="196"/>
      <c r="LP8" s="196"/>
      <c r="LQ8" s="196"/>
      <c r="LR8" s="196"/>
      <c r="LS8" s="196"/>
      <c r="LT8" s="196"/>
      <c r="LU8" s="196"/>
      <c r="LV8" s="196"/>
      <c r="LW8" s="196"/>
      <c r="LX8" s="196"/>
      <c r="LY8" s="196"/>
      <c r="LZ8" s="196"/>
      <c r="MA8" s="196"/>
      <c r="MB8" s="196"/>
      <c r="MC8" s="196"/>
      <c r="MD8" s="196"/>
      <c r="ME8" s="196"/>
      <c r="MF8" s="196"/>
      <c r="MG8" s="196"/>
      <c r="MH8" s="196"/>
      <c r="MI8" s="196"/>
      <c r="MJ8" s="196"/>
      <c r="MK8" s="196"/>
      <c r="ML8" s="196"/>
      <c r="MM8" s="196"/>
      <c r="MN8" s="196"/>
      <c r="MO8" s="196"/>
      <c r="MP8" s="196"/>
      <c r="MQ8" s="196"/>
      <c r="MR8" s="196"/>
      <c r="MS8" s="196"/>
      <c r="MT8" s="196"/>
      <c r="MU8" s="196"/>
      <c r="MV8" s="196"/>
      <c r="MW8" s="196"/>
      <c r="MX8" s="196"/>
      <c r="MY8" s="196"/>
      <c r="MZ8" s="196"/>
      <c r="NA8" s="196"/>
      <c r="NB8" s="196"/>
      <c r="NC8" s="196"/>
      <c r="ND8" s="196"/>
      <c r="NE8" s="196"/>
      <c r="NF8" s="196"/>
      <c r="NG8" s="196"/>
      <c r="NH8" s="196"/>
      <c r="NI8" s="196"/>
      <c r="NJ8" s="196"/>
      <c r="NK8" s="196"/>
      <c r="NL8" s="196"/>
      <c r="NM8" s="196"/>
      <c r="NN8" s="196"/>
      <c r="NO8" s="196"/>
      <c r="NP8" s="196"/>
      <c r="NQ8" s="196"/>
      <c r="NR8" s="196"/>
      <c r="NS8" s="196"/>
      <c r="NT8" s="196"/>
      <c r="NU8" s="196"/>
      <c r="NV8" s="196"/>
      <c r="NW8" s="196"/>
      <c r="NX8" s="196"/>
      <c r="NY8" s="196"/>
      <c r="NZ8" s="196"/>
      <c r="OA8" s="196"/>
      <c r="OB8" s="196"/>
      <c r="OC8" s="196"/>
      <c r="OD8" s="196"/>
      <c r="OE8" s="196"/>
      <c r="OF8" s="196"/>
      <c r="OG8" s="196"/>
      <c r="OH8" s="196"/>
      <c r="OI8" s="196"/>
      <c r="OJ8" s="196"/>
      <c r="OK8" s="196"/>
      <c r="OL8" s="196"/>
      <c r="OM8" s="196"/>
      <c r="ON8" s="196"/>
      <c r="OO8" s="196"/>
      <c r="OP8" s="196"/>
      <c r="OQ8" s="196"/>
      <c r="OR8" s="196"/>
      <c r="OS8" s="196"/>
      <c r="OT8" s="196"/>
      <c r="OU8" s="196"/>
      <c r="OV8" s="196"/>
      <c r="OW8" s="196"/>
      <c r="OX8" s="196"/>
      <c r="OY8" s="196"/>
      <c r="OZ8" s="196"/>
      <c r="PA8" s="196"/>
      <c r="PB8" s="196"/>
      <c r="PC8" s="196"/>
      <c r="PD8" s="196"/>
      <c r="PE8" s="196"/>
      <c r="PF8" s="196"/>
      <c r="PG8" s="196"/>
      <c r="PH8" s="196"/>
      <c r="PI8" s="196"/>
      <c r="PJ8" s="196"/>
      <c r="PK8" s="196"/>
      <c r="PL8" s="196"/>
      <c r="PM8" s="196"/>
      <c r="PN8" s="196"/>
      <c r="PO8" s="196"/>
      <c r="PP8" s="196"/>
      <c r="PQ8" s="196"/>
      <c r="PR8" s="196"/>
      <c r="PS8" s="196"/>
      <c r="PT8" s="196"/>
      <c r="PU8" s="196"/>
      <c r="PV8" s="196"/>
      <c r="PW8" s="196"/>
      <c r="PX8" s="196"/>
      <c r="PY8" s="196"/>
      <c r="PZ8" s="196"/>
      <c r="QA8" s="196"/>
      <c r="QB8" s="196"/>
      <c r="QC8" s="196"/>
      <c r="QD8" s="196"/>
      <c r="QE8" s="196"/>
      <c r="QF8" s="196"/>
      <c r="QG8" s="196"/>
      <c r="QH8" s="196"/>
      <c r="QI8" s="196"/>
      <c r="QJ8" s="196"/>
      <c r="QK8" s="196"/>
      <c r="QL8" s="196"/>
      <c r="QM8" s="196"/>
      <c r="QN8" s="196"/>
      <c r="QO8" s="196"/>
      <c r="QP8" s="196"/>
      <c r="QQ8" s="196"/>
      <c r="QR8" s="196"/>
      <c r="QS8" s="196"/>
      <c r="QT8" s="196"/>
      <c r="QU8" s="196"/>
      <c r="QV8" s="196"/>
      <c r="QW8" s="196"/>
      <c r="QX8" s="196"/>
      <c r="QY8" s="196"/>
      <c r="QZ8" s="196"/>
      <c r="RA8" s="196"/>
      <c r="RB8" s="196"/>
      <c r="RC8" s="196"/>
      <c r="RD8" s="196"/>
      <c r="RE8" s="196"/>
      <c r="RF8" s="196"/>
      <c r="RG8" s="196"/>
      <c r="RH8" s="196"/>
    </row>
    <row r="9" spans="1:476" s="307" customFormat="1" x14ac:dyDescent="0.3">
      <c r="A9" s="291"/>
      <c r="B9" s="119"/>
      <c r="C9" s="119"/>
      <c r="D9" s="228"/>
      <c r="E9" s="207" t="s">
        <v>507</v>
      </c>
      <c r="F9" s="311"/>
      <c r="G9" s="224" t="s">
        <v>512</v>
      </c>
      <c r="H9" s="225" t="s">
        <v>551</v>
      </c>
      <c r="I9" s="324" t="s">
        <v>565</v>
      </c>
      <c r="J9" s="224" t="s">
        <v>277</v>
      </c>
      <c r="K9" s="310"/>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c r="HV9" s="196"/>
      <c r="HW9" s="196"/>
      <c r="HX9" s="196"/>
      <c r="HY9" s="196"/>
      <c r="HZ9" s="196"/>
      <c r="IA9" s="196"/>
      <c r="IB9" s="196"/>
      <c r="IC9" s="196"/>
      <c r="ID9" s="196"/>
      <c r="IE9" s="196"/>
      <c r="IF9" s="196"/>
      <c r="IG9" s="196"/>
      <c r="IH9" s="196"/>
      <c r="II9" s="196"/>
      <c r="IJ9" s="196"/>
      <c r="IK9" s="196"/>
      <c r="IL9" s="196"/>
      <c r="IM9" s="196"/>
      <c r="IN9" s="196"/>
      <c r="IO9" s="196"/>
      <c r="IP9" s="196"/>
      <c r="IQ9" s="196"/>
      <c r="IR9" s="196"/>
      <c r="IS9" s="196"/>
      <c r="IT9" s="196"/>
      <c r="IU9" s="196"/>
      <c r="IV9" s="196"/>
      <c r="IW9" s="196"/>
      <c r="IX9" s="196"/>
      <c r="IY9" s="196"/>
      <c r="IZ9" s="196"/>
      <c r="JA9" s="196"/>
      <c r="JB9" s="196"/>
      <c r="JC9" s="196"/>
      <c r="JD9" s="196"/>
      <c r="JE9" s="196"/>
      <c r="JF9" s="196"/>
      <c r="JG9" s="196"/>
      <c r="JH9" s="196"/>
      <c r="JI9" s="196"/>
      <c r="JJ9" s="196"/>
      <c r="JK9" s="196"/>
      <c r="JL9" s="196"/>
      <c r="JM9" s="196"/>
      <c r="JN9" s="196"/>
      <c r="JO9" s="196"/>
      <c r="JP9" s="196"/>
      <c r="JQ9" s="196"/>
      <c r="JR9" s="196"/>
      <c r="JS9" s="196"/>
      <c r="JT9" s="196"/>
      <c r="JU9" s="196"/>
      <c r="JV9" s="196"/>
      <c r="JW9" s="196"/>
      <c r="JX9" s="196"/>
      <c r="JY9" s="196"/>
      <c r="JZ9" s="196"/>
      <c r="KA9" s="196"/>
      <c r="KB9" s="196"/>
      <c r="KC9" s="196"/>
      <c r="KD9" s="196"/>
      <c r="KE9" s="196"/>
      <c r="KF9" s="196"/>
      <c r="KG9" s="196"/>
      <c r="KH9" s="196"/>
      <c r="KI9" s="196"/>
      <c r="KJ9" s="196"/>
      <c r="KK9" s="196"/>
      <c r="KL9" s="196"/>
      <c r="KM9" s="196"/>
      <c r="KN9" s="196"/>
      <c r="KO9" s="196"/>
      <c r="KP9" s="196"/>
      <c r="KQ9" s="196"/>
      <c r="KR9" s="196"/>
      <c r="KS9" s="196"/>
      <c r="KT9" s="196"/>
      <c r="KU9" s="196"/>
      <c r="KV9" s="196"/>
      <c r="KW9" s="196"/>
      <c r="KX9" s="196"/>
      <c r="KY9" s="196"/>
      <c r="KZ9" s="196"/>
      <c r="LA9" s="196"/>
      <c r="LB9" s="196"/>
      <c r="LC9" s="196"/>
      <c r="LD9" s="196"/>
      <c r="LE9" s="196"/>
      <c r="LF9" s="196"/>
      <c r="LG9" s="196"/>
      <c r="LH9" s="196"/>
      <c r="LI9" s="196"/>
      <c r="LJ9" s="196"/>
      <c r="LK9" s="196"/>
      <c r="LL9" s="196"/>
      <c r="LM9" s="196"/>
      <c r="LN9" s="196"/>
      <c r="LO9" s="196"/>
      <c r="LP9" s="196"/>
      <c r="LQ9" s="196"/>
      <c r="LR9" s="196"/>
      <c r="LS9" s="196"/>
      <c r="LT9" s="196"/>
      <c r="LU9" s="196"/>
      <c r="LV9" s="196"/>
      <c r="LW9" s="196"/>
      <c r="LX9" s="196"/>
      <c r="LY9" s="196"/>
      <c r="LZ9" s="196"/>
      <c r="MA9" s="196"/>
      <c r="MB9" s="196"/>
      <c r="MC9" s="196"/>
      <c r="MD9" s="196"/>
      <c r="ME9" s="196"/>
      <c r="MF9" s="196"/>
      <c r="MG9" s="196"/>
      <c r="MH9" s="196"/>
      <c r="MI9" s="196"/>
      <c r="MJ9" s="196"/>
      <c r="MK9" s="196"/>
      <c r="ML9" s="196"/>
      <c r="MM9" s="196"/>
      <c r="MN9" s="196"/>
      <c r="MO9" s="196"/>
      <c r="MP9" s="196"/>
      <c r="MQ9" s="196"/>
      <c r="MR9" s="196"/>
      <c r="MS9" s="196"/>
      <c r="MT9" s="196"/>
      <c r="MU9" s="196"/>
      <c r="MV9" s="196"/>
      <c r="MW9" s="196"/>
      <c r="MX9" s="196"/>
      <c r="MY9" s="196"/>
      <c r="MZ9" s="196"/>
      <c r="NA9" s="196"/>
      <c r="NB9" s="196"/>
      <c r="NC9" s="196"/>
      <c r="ND9" s="196"/>
      <c r="NE9" s="196"/>
      <c r="NF9" s="196"/>
      <c r="NG9" s="196"/>
      <c r="NH9" s="196"/>
      <c r="NI9" s="196"/>
      <c r="NJ9" s="196"/>
      <c r="NK9" s="196"/>
      <c r="NL9" s="196"/>
      <c r="NM9" s="196"/>
      <c r="NN9" s="196"/>
      <c r="NO9" s="196"/>
      <c r="NP9" s="196"/>
      <c r="NQ9" s="196"/>
      <c r="NR9" s="196"/>
      <c r="NS9" s="196"/>
      <c r="NT9" s="196"/>
      <c r="NU9" s="196"/>
      <c r="NV9" s="196"/>
      <c r="NW9" s="196"/>
      <c r="NX9" s="196"/>
      <c r="NY9" s="196"/>
      <c r="NZ9" s="196"/>
      <c r="OA9" s="196"/>
      <c r="OB9" s="196"/>
      <c r="OC9" s="196"/>
      <c r="OD9" s="196"/>
      <c r="OE9" s="196"/>
      <c r="OF9" s="196"/>
      <c r="OG9" s="196"/>
      <c r="OH9" s="196"/>
      <c r="OI9" s="196"/>
      <c r="OJ9" s="196"/>
      <c r="OK9" s="196"/>
      <c r="OL9" s="196"/>
      <c r="OM9" s="196"/>
      <c r="ON9" s="196"/>
      <c r="OO9" s="196"/>
      <c r="OP9" s="196"/>
      <c r="OQ9" s="196"/>
      <c r="OR9" s="196"/>
      <c r="OS9" s="196"/>
      <c r="OT9" s="196"/>
      <c r="OU9" s="196"/>
      <c r="OV9" s="196"/>
      <c r="OW9" s="196"/>
      <c r="OX9" s="196"/>
      <c r="OY9" s="196"/>
      <c r="OZ9" s="196"/>
      <c r="PA9" s="196"/>
      <c r="PB9" s="196"/>
      <c r="PC9" s="196"/>
      <c r="PD9" s="196"/>
      <c r="PE9" s="196"/>
      <c r="PF9" s="196"/>
      <c r="PG9" s="196"/>
      <c r="PH9" s="196"/>
      <c r="PI9" s="196"/>
      <c r="PJ9" s="196"/>
      <c r="PK9" s="196"/>
      <c r="PL9" s="196"/>
      <c r="PM9" s="196"/>
      <c r="PN9" s="196"/>
      <c r="PO9" s="196"/>
      <c r="PP9" s="196"/>
      <c r="PQ9" s="196"/>
      <c r="PR9" s="196"/>
      <c r="PS9" s="196"/>
      <c r="PT9" s="196"/>
      <c r="PU9" s="196"/>
      <c r="PV9" s="196"/>
      <c r="PW9" s="196"/>
      <c r="PX9" s="196"/>
      <c r="PY9" s="196"/>
      <c r="PZ9" s="196"/>
      <c r="QA9" s="196"/>
      <c r="QB9" s="196"/>
      <c r="QC9" s="196"/>
      <c r="QD9" s="196"/>
      <c r="QE9" s="196"/>
      <c r="QF9" s="196"/>
      <c r="QG9" s="196"/>
      <c r="QH9" s="196"/>
      <c r="QI9" s="196"/>
      <c r="QJ9" s="196"/>
      <c r="QK9" s="196"/>
      <c r="QL9" s="196"/>
      <c r="QM9" s="196"/>
      <c r="QN9" s="196"/>
      <c r="QO9" s="196"/>
      <c r="QP9" s="196"/>
      <c r="QQ9" s="196"/>
      <c r="QR9" s="196"/>
      <c r="QS9" s="196"/>
      <c r="QT9" s="196"/>
      <c r="QU9" s="196"/>
      <c r="QV9" s="196"/>
      <c r="QW9" s="196"/>
      <c r="QX9" s="196"/>
      <c r="QY9" s="196"/>
      <c r="QZ9" s="196"/>
      <c r="RA9" s="196"/>
      <c r="RB9" s="196"/>
      <c r="RC9" s="196"/>
      <c r="RD9" s="196"/>
      <c r="RE9" s="196"/>
      <c r="RF9" s="196"/>
      <c r="RG9" s="196"/>
      <c r="RH9" s="196"/>
    </row>
    <row r="10" spans="1:476" s="307" customFormat="1" ht="28.8" x14ac:dyDescent="0.3">
      <c r="A10" s="290" t="s">
        <v>198</v>
      </c>
      <c r="B10" s="248" t="s">
        <v>27</v>
      </c>
      <c r="C10" s="248"/>
      <c r="D10" s="323" t="s">
        <v>642</v>
      </c>
      <c r="E10" s="207" t="s">
        <v>663</v>
      </c>
      <c r="F10" s="303"/>
      <c r="G10" s="224" t="s">
        <v>247</v>
      </c>
      <c r="H10" s="225" t="s">
        <v>551</v>
      </c>
      <c r="I10" s="324" t="s">
        <v>566</v>
      </c>
      <c r="J10" s="224" t="s">
        <v>277</v>
      </c>
      <c r="K10" s="310"/>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196"/>
      <c r="DX10" s="196"/>
      <c r="DY10" s="196"/>
      <c r="DZ10" s="196"/>
      <c r="EA10" s="196"/>
      <c r="EB10" s="196"/>
      <c r="EC10" s="196"/>
      <c r="ED10" s="196"/>
      <c r="EE10" s="196"/>
      <c r="EF10" s="196"/>
      <c r="EG10" s="196"/>
      <c r="EH10" s="196"/>
      <c r="EI10" s="196"/>
      <c r="EJ10" s="196"/>
      <c r="EK10" s="196"/>
      <c r="EL10" s="196"/>
      <c r="EM10" s="196"/>
      <c r="EN10" s="196"/>
      <c r="EO10" s="196"/>
      <c r="EP10" s="196"/>
      <c r="EQ10" s="196"/>
      <c r="ER10" s="196"/>
      <c r="ES10" s="196"/>
      <c r="ET10" s="196"/>
      <c r="EU10" s="196"/>
      <c r="EV10" s="196"/>
      <c r="EW10" s="196"/>
      <c r="EX10" s="196"/>
      <c r="EY10" s="196"/>
      <c r="EZ10" s="196"/>
      <c r="FA10" s="196"/>
      <c r="FB10" s="196"/>
      <c r="FC10" s="196"/>
      <c r="FD10" s="196"/>
      <c r="FE10" s="196"/>
      <c r="FF10" s="196"/>
      <c r="FG10" s="196"/>
      <c r="FH10" s="196"/>
      <c r="FI10" s="196"/>
      <c r="FJ10" s="196"/>
      <c r="FK10" s="196"/>
      <c r="FL10" s="196"/>
      <c r="FM10" s="196"/>
      <c r="FN10" s="196"/>
      <c r="FO10" s="196"/>
      <c r="FP10" s="196"/>
      <c r="FQ10" s="196"/>
      <c r="FR10" s="196"/>
      <c r="FS10" s="196"/>
      <c r="FT10" s="196"/>
      <c r="FU10" s="196"/>
      <c r="FV10" s="196"/>
      <c r="FW10" s="196"/>
      <c r="FX10" s="196"/>
      <c r="FY10" s="196"/>
      <c r="FZ10" s="196"/>
      <c r="GA10" s="196"/>
      <c r="GB10" s="196"/>
      <c r="GC10" s="196"/>
      <c r="GD10" s="196"/>
      <c r="GE10" s="196"/>
      <c r="GF10" s="196"/>
      <c r="GG10" s="196"/>
      <c r="GH10" s="196"/>
      <c r="GI10" s="196"/>
      <c r="GJ10" s="196"/>
      <c r="GK10" s="196"/>
      <c r="GL10" s="196"/>
      <c r="GM10" s="196"/>
      <c r="GN10" s="196"/>
      <c r="GO10" s="196"/>
      <c r="GP10" s="196"/>
      <c r="GQ10" s="196"/>
      <c r="GR10" s="196"/>
      <c r="GS10" s="196"/>
      <c r="GT10" s="196"/>
      <c r="GU10" s="196"/>
      <c r="GV10" s="196"/>
      <c r="GW10" s="196"/>
      <c r="GX10" s="196"/>
      <c r="GY10" s="196"/>
      <c r="GZ10" s="196"/>
      <c r="HA10" s="196"/>
      <c r="HB10" s="196"/>
      <c r="HC10" s="196"/>
      <c r="HD10" s="196"/>
      <c r="HE10" s="196"/>
      <c r="HF10" s="196"/>
      <c r="HG10" s="196"/>
      <c r="HH10" s="196"/>
      <c r="HI10" s="196"/>
      <c r="HJ10" s="196"/>
      <c r="HK10" s="196"/>
      <c r="HL10" s="196"/>
      <c r="HM10" s="196"/>
      <c r="HN10" s="196"/>
      <c r="HO10" s="196"/>
      <c r="HP10" s="196"/>
      <c r="HQ10" s="196"/>
      <c r="HR10" s="196"/>
      <c r="HS10" s="196"/>
      <c r="HT10" s="196"/>
      <c r="HU10" s="196"/>
      <c r="HV10" s="196"/>
      <c r="HW10" s="196"/>
      <c r="HX10" s="196"/>
      <c r="HY10" s="196"/>
      <c r="HZ10" s="196"/>
      <c r="IA10" s="196"/>
      <c r="IB10" s="196"/>
      <c r="IC10" s="196"/>
      <c r="ID10" s="196"/>
      <c r="IE10" s="196"/>
      <c r="IF10" s="196"/>
      <c r="IG10" s="196"/>
      <c r="IH10" s="196"/>
      <c r="II10" s="196"/>
      <c r="IJ10" s="196"/>
      <c r="IK10" s="196"/>
      <c r="IL10" s="196"/>
      <c r="IM10" s="196"/>
      <c r="IN10" s="196"/>
      <c r="IO10" s="196"/>
      <c r="IP10" s="196"/>
      <c r="IQ10" s="196"/>
      <c r="IR10" s="196"/>
      <c r="IS10" s="196"/>
      <c r="IT10" s="196"/>
      <c r="IU10" s="196"/>
      <c r="IV10" s="196"/>
      <c r="IW10" s="196"/>
      <c r="IX10" s="196"/>
      <c r="IY10" s="196"/>
      <c r="IZ10" s="196"/>
      <c r="JA10" s="196"/>
      <c r="JB10" s="196"/>
      <c r="JC10" s="196"/>
      <c r="JD10" s="196"/>
      <c r="JE10" s="196"/>
      <c r="JF10" s="196"/>
      <c r="JG10" s="196"/>
      <c r="JH10" s="196"/>
      <c r="JI10" s="196"/>
      <c r="JJ10" s="196"/>
      <c r="JK10" s="196"/>
      <c r="JL10" s="196"/>
      <c r="JM10" s="196"/>
      <c r="JN10" s="196"/>
      <c r="JO10" s="196"/>
      <c r="JP10" s="196"/>
      <c r="JQ10" s="196"/>
      <c r="JR10" s="196"/>
      <c r="JS10" s="196"/>
      <c r="JT10" s="196"/>
      <c r="JU10" s="196"/>
      <c r="JV10" s="196"/>
      <c r="JW10" s="196"/>
      <c r="JX10" s="196"/>
      <c r="JY10" s="196"/>
      <c r="JZ10" s="196"/>
      <c r="KA10" s="196"/>
      <c r="KB10" s="196"/>
      <c r="KC10" s="196"/>
      <c r="KD10" s="196"/>
      <c r="KE10" s="196"/>
      <c r="KF10" s="196"/>
      <c r="KG10" s="196"/>
      <c r="KH10" s="196"/>
      <c r="KI10" s="196"/>
      <c r="KJ10" s="196"/>
      <c r="KK10" s="196"/>
      <c r="KL10" s="196"/>
      <c r="KM10" s="196"/>
      <c r="KN10" s="196"/>
      <c r="KO10" s="196"/>
      <c r="KP10" s="196"/>
      <c r="KQ10" s="196"/>
      <c r="KR10" s="196"/>
      <c r="KS10" s="196"/>
      <c r="KT10" s="196"/>
      <c r="KU10" s="196"/>
      <c r="KV10" s="196"/>
      <c r="KW10" s="196"/>
      <c r="KX10" s="196"/>
      <c r="KY10" s="196"/>
      <c r="KZ10" s="196"/>
      <c r="LA10" s="196"/>
      <c r="LB10" s="196"/>
      <c r="LC10" s="196"/>
      <c r="LD10" s="196"/>
      <c r="LE10" s="196"/>
      <c r="LF10" s="196"/>
      <c r="LG10" s="196"/>
      <c r="LH10" s="196"/>
      <c r="LI10" s="196"/>
      <c r="LJ10" s="196"/>
      <c r="LK10" s="196"/>
      <c r="LL10" s="196"/>
      <c r="LM10" s="196"/>
      <c r="LN10" s="196"/>
      <c r="LO10" s="196"/>
      <c r="LP10" s="196"/>
      <c r="LQ10" s="196"/>
      <c r="LR10" s="196"/>
      <c r="LS10" s="196"/>
      <c r="LT10" s="196"/>
      <c r="LU10" s="196"/>
      <c r="LV10" s="196"/>
      <c r="LW10" s="196"/>
      <c r="LX10" s="196"/>
      <c r="LY10" s="196"/>
      <c r="LZ10" s="196"/>
      <c r="MA10" s="196"/>
      <c r="MB10" s="196"/>
      <c r="MC10" s="196"/>
      <c r="MD10" s="196"/>
      <c r="ME10" s="196"/>
      <c r="MF10" s="196"/>
      <c r="MG10" s="196"/>
      <c r="MH10" s="196"/>
      <c r="MI10" s="196"/>
      <c r="MJ10" s="196"/>
      <c r="MK10" s="196"/>
      <c r="ML10" s="196"/>
      <c r="MM10" s="196"/>
      <c r="MN10" s="196"/>
      <c r="MO10" s="196"/>
      <c r="MP10" s="196"/>
      <c r="MQ10" s="196"/>
      <c r="MR10" s="196"/>
      <c r="MS10" s="196"/>
      <c r="MT10" s="196"/>
      <c r="MU10" s="196"/>
      <c r="MV10" s="196"/>
      <c r="MW10" s="196"/>
      <c r="MX10" s="196"/>
      <c r="MY10" s="196"/>
      <c r="MZ10" s="196"/>
      <c r="NA10" s="196"/>
      <c r="NB10" s="196"/>
      <c r="NC10" s="196"/>
      <c r="ND10" s="196"/>
      <c r="NE10" s="196"/>
      <c r="NF10" s="196"/>
      <c r="NG10" s="196"/>
      <c r="NH10" s="196"/>
      <c r="NI10" s="196"/>
      <c r="NJ10" s="196"/>
      <c r="NK10" s="196"/>
      <c r="NL10" s="196"/>
      <c r="NM10" s="196"/>
      <c r="NN10" s="196"/>
      <c r="NO10" s="196"/>
      <c r="NP10" s="196"/>
      <c r="NQ10" s="196"/>
      <c r="NR10" s="196"/>
      <c r="NS10" s="196"/>
      <c r="NT10" s="196"/>
      <c r="NU10" s="196"/>
      <c r="NV10" s="196"/>
      <c r="NW10" s="196"/>
      <c r="NX10" s="196"/>
      <c r="NY10" s="196"/>
      <c r="NZ10" s="196"/>
      <c r="OA10" s="196"/>
      <c r="OB10" s="196"/>
      <c r="OC10" s="196"/>
      <c r="OD10" s="196"/>
      <c r="OE10" s="196"/>
      <c r="OF10" s="196"/>
      <c r="OG10" s="196"/>
      <c r="OH10" s="196"/>
      <c r="OI10" s="196"/>
      <c r="OJ10" s="196"/>
      <c r="OK10" s="196"/>
      <c r="OL10" s="196"/>
      <c r="OM10" s="196"/>
      <c r="ON10" s="196"/>
      <c r="OO10" s="196"/>
      <c r="OP10" s="196"/>
      <c r="OQ10" s="196"/>
      <c r="OR10" s="196"/>
      <c r="OS10" s="196"/>
      <c r="OT10" s="196"/>
      <c r="OU10" s="196"/>
      <c r="OV10" s="196"/>
      <c r="OW10" s="196"/>
      <c r="OX10" s="196"/>
      <c r="OY10" s="196"/>
      <c r="OZ10" s="196"/>
      <c r="PA10" s="196"/>
      <c r="PB10" s="196"/>
      <c r="PC10" s="196"/>
      <c r="PD10" s="196"/>
      <c r="PE10" s="196"/>
      <c r="PF10" s="196"/>
      <c r="PG10" s="196"/>
      <c r="PH10" s="196"/>
      <c r="PI10" s="196"/>
      <c r="PJ10" s="196"/>
      <c r="PK10" s="196"/>
      <c r="PL10" s="196"/>
      <c r="PM10" s="196"/>
      <c r="PN10" s="196"/>
      <c r="PO10" s="196"/>
      <c r="PP10" s="196"/>
      <c r="PQ10" s="196"/>
      <c r="PR10" s="196"/>
      <c r="PS10" s="196"/>
      <c r="PT10" s="196"/>
      <c r="PU10" s="196"/>
      <c r="PV10" s="196"/>
      <c r="PW10" s="196"/>
      <c r="PX10" s="196"/>
      <c r="PY10" s="196"/>
      <c r="PZ10" s="196"/>
      <c r="QA10" s="196"/>
      <c r="QB10" s="196"/>
      <c r="QC10" s="196"/>
      <c r="QD10" s="196"/>
      <c r="QE10" s="196"/>
      <c r="QF10" s="196"/>
      <c r="QG10" s="196"/>
      <c r="QH10" s="196"/>
      <c r="QI10" s="196"/>
      <c r="QJ10" s="196"/>
      <c r="QK10" s="196"/>
      <c r="QL10" s="196"/>
      <c r="QM10" s="196"/>
      <c r="QN10" s="196"/>
      <c r="QO10" s="196"/>
      <c r="QP10" s="196"/>
      <c r="QQ10" s="196"/>
      <c r="QR10" s="196"/>
      <c r="QS10" s="196"/>
      <c r="QT10" s="196"/>
      <c r="QU10" s="196"/>
      <c r="QV10" s="196"/>
      <c r="QW10" s="196"/>
      <c r="QX10" s="196"/>
      <c r="QY10" s="196"/>
      <c r="QZ10" s="196"/>
      <c r="RA10" s="196"/>
      <c r="RB10" s="196"/>
      <c r="RC10" s="196"/>
      <c r="RD10" s="196"/>
      <c r="RE10" s="196"/>
      <c r="RF10" s="196"/>
      <c r="RG10" s="196"/>
      <c r="RH10" s="196"/>
    </row>
    <row r="11" spans="1:476" s="307" customFormat="1" x14ac:dyDescent="0.3">
      <c r="A11" s="291"/>
      <c r="B11" s="119"/>
      <c r="C11" s="119"/>
      <c r="D11" s="325"/>
      <c r="E11" s="207" t="s">
        <v>507</v>
      </c>
      <c r="F11" s="311"/>
      <c r="G11" s="224" t="s">
        <v>512</v>
      </c>
      <c r="H11" s="225" t="s">
        <v>551</v>
      </c>
      <c r="I11" s="324" t="s">
        <v>565</v>
      </c>
      <c r="J11" s="224" t="s">
        <v>277</v>
      </c>
      <c r="K11" s="310"/>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c r="DY11" s="196"/>
      <c r="DZ11" s="196"/>
      <c r="EA11" s="196"/>
      <c r="EB11" s="196"/>
      <c r="EC11" s="196"/>
      <c r="ED11" s="196"/>
      <c r="EE11" s="196"/>
      <c r="EF11" s="196"/>
      <c r="EG11" s="196"/>
      <c r="EH11" s="196"/>
      <c r="EI11" s="196"/>
      <c r="EJ11" s="196"/>
      <c r="EK11" s="196"/>
      <c r="EL11" s="196"/>
      <c r="EM11" s="196"/>
      <c r="EN11" s="196"/>
      <c r="EO11" s="196"/>
      <c r="EP11" s="196"/>
      <c r="EQ11" s="196"/>
      <c r="ER11" s="196"/>
      <c r="ES11" s="196"/>
      <c r="ET11" s="196"/>
      <c r="EU11" s="196"/>
      <c r="EV11" s="196"/>
      <c r="EW11" s="196"/>
      <c r="EX11" s="196"/>
      <c r="EY11" s="196"/>
      <c r="EZ11" s="196"/>
      <c r="FA11" s="196"/>
      <c r="FB11" s="196"/>
      <c r="FC11" s="196"/>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6"/>
      <c r="GH11" s="196"/>
      <c r="GI11" s="196"/>
      <c r="GJ11" s="196"/>
      <c r="GK11" s="196"/>
      <c r="GL11" s="196"/>
      <c r="GM11" s="196"/>
      <c r="GN11" s="196"/>
      <c r="GO11" s="196"/>
      <c r="GP11" s="196"/>
      <c r="GQ11" s="196"/>
      <c r="GR11" s="196"/>
      <c r="GS11" s="196"/>
      <c r="GT11" s="196"/>
      <c r="GU11" s="196"/>
      <c r="GV11" s="196"/>
      <c r="GW11" s="196"/>
      <c r="GX11" s="196"/>
      <c r="GY11" s="196"/>
      <c r="GZ11" s="196"/>
      <c r="HA11" s="196"/>
      <c r="HB11" s="196"/>
      <c r="HC11" s="196"/>
      <c r="HD11" s="196"/>
      <c r="HE11" s="196"/>
      <c r="HF11" s="196"/>
      <c r="HG11" s="196"/>
      <c r="HH11" s="196"/>
      <c r="HI11" s="196"/>
      <c r="HJ11" s="196"/>
      <c r="HK11" s="196"/>
      <c r="HL11" s="196"/>
      <c r="HM11" s="196"/>
      <c r="HN11" s="196"/>
      <c r="HO11" s="196"/>
      <c r="HP11" s="196"/>
      <c r="HQ11" s="196"/>
      <c r="HR11" s="196"/>
      <c r="HS11" s="196"/>
      <c r="HT11" s="196"/>
      <c r="HU11" s="196"/>
      <c r="HV11" s="196"/>
      <c r="HW11" s="196"/>
      <c r="HX11" s="196"/>
      <c r="HY11" s="196"/>
      <c r="HZ11" s="196"/>
      <c r="IA11" s="196"/>
      <c r="IB11" s="196"/>
      <c r="IC11" s="196"/>
      <c r="ID11" s="196"/>
      <c r="IE11" s="196"/>
      <c r="IF11" s="196"/>
      <c r="IG11" s="196"/>
      <c r="IH11" s="196"/>
      <c r="II11" s="196"/>
      <c r="IJ11" s="196"/>
      <c r="IK11" s="196"/>
      <c r="IL11" s="196"/>
      <c r="IM11" s="196"/>
      <c r="IN11" s="196"/>
      <c r="IO11" s="196"/>
      <c r="IP11" s="196"/>
      <c r="IQ11" s="196"/>
      <c r="IR11" s="196"/>
      <c r="IS11" s="196"/>
      <c r="IT11" s="196"/>
      <c r="IU11" s="196"/>
      <c r="IV11" s="196"/>
      <c r="IW11" s="196"/>
      <c r="IX11" s="196"/>
      <c r="IY11" s="196"/>
      <c r="IZ11" s="196"/>
      <c r="JA11" s="196"/>
      <c r="JB11" s="196"/>
      <c r="JC11" s="196"/>
      <c r="JD11" s="196"/>
      <c r="JE11" s="196"/>
      <c r="JF11" s="196"/>
      <c r="JG11" s="196"/>
      <c r="JH11" s="196"/>
      <c r="JI11" s="196"/>
      <c r="JJ11" s="196"/>
      <c r="JK11" s="196"/>
      <c r="JL11" s="196"/>
      <c r="JM11" s="196"/>
      <c r="JN11" s="196"/>
      <c r="JO11" s="196"/>
      <c r="JP11" s="196"/>
      <c r="JQ11" s="196"/>
      <c r="JR11" s="196"/>
      <c r="JS11" s="196"/>
      <c r="JT11" s="196"/>
      <c r="JU11" s="196"/>
      <c r="JV11" s="196"/>
      <c r="JW11" s="196"/>
      <c r="JX11" s="196"/>
      <c r="JY11" s="196"/>
      <c r="JZ11" s="196"/>
      <c r="KA11" s="196"/>
      <c r="KB11" s="196"/>
      <c r="KC11" s="196"/>
      <c r="KD11" s="196"/>
      <c r="KE11" s="196"/>
      <c r="KF11" s="196"/>
      <c r="KG11" s="196"/>
      <c r="KH11" s="196"/>
      <c r="KI11" s="196"/>
      <c r="KJ11" s="196"/>
      <c r="KK11" s="196"/>
      <c r="KL11" s="196"/>
      <c r="KM11" s="196"/>
      <c r="KN11" s="196"/>
      <c r="KO11" s="196"/>
      <c r="KP11" s="196"/>
      <c r="KQ11" s="196"/>
      <c r="KR11" s="196"/>
      <c r="KS11" s="196"/>
      <c r="KT11" s="196"/>
      <c r="KU11" s="196"/>
      <c r="KV11" s="196"/>
      <c r="KW11" s="196"/>
      <c r="KX11" s="196"/>
      <c r="KY11" s="196"/>
      <c r="KZ11" s="196"/>
      <c r="LA11" s="196"/>
      <c r="LB11" s="196"/>
      <c r="LC11" s="196"/>
      <c r="LD11" s="196"/>
      <c r="LE11" s="196"/>
      <c r="LF11" s="196"/>
      <c r="LG11" s="196"/>
      <c r="LH11" s="196"/>
      <c r="LI11" s="196"/>
      <c r="LJ11" s="196"/>
      <c r="LK11" s="196"/>
      <c r="LL11" s="196"/>
      <c r="LM11" s="196"/>
      <c r="LN11" s="196"/>
      <c r="LO11" s="196"/>
      <c r="LP11" s="196"/>
      <c r="LQ11" s="196"/>
      <c r="LR11" s="196"/>
      <c r="LS11" s="196"/>
      <c r="LT11" s="196"/>
      <c r="LU11" s="196"/>
      <c r="LV11" s="196"/>
      <c r="LW11" s="196"/>
      <c r="LX11" s="196"/>
      <c r="LY11" s="196"/>
      <c r="LZ11" s="196"/>
      <c r="MA11" s="196"/>
      <c r="MB11" s="196"/>
      <c r="MC11" s="196"/>
      <c r="MD11" s="196"/>
      <c r="ME11" s="196"/>
      <c r="MF11" s="196"/>
      <c r="MG11" s="196"/>
      <c r="MH11" s="196"/>
      <c r="MI11" s="196"/>
      <c r="MJ11" s="196"/>
      <c r="MK11" s="196"/>
      <c r="ML11" s="196"/>
      <c r="MM11" s="196"/>
      <c r="MN11" s="196"/>
      <c r="MO11" s="196"/>
      <c r="MP11" s="196"/>
      <c r="MQ11" s="196"/>
      <c r="MR11" s="196"/>
      <c r="MS11" s="196"/>
      <c r="MT11" s="196"/>
      <c r="MU11" s="196"/>
      <c r="MV11" s="196"/>
      <c r="MW11" s="196"/>
      <c r="MX11" s="196"/>
      <c r="MY11" s="196"/>
      <c r="MZ11" s="196"/>
      <c r="NA11" s="196"/>
      <c r="NB11" s="196"/>
      <c r="NC11" s="196"/>
      <c r="ND11" s="196"/>
      <c r="NE11" s="196"/>
      <c r="NF11" s="196"/>
      <c r="NG11" s="196"/>
      <c r="NH11" s="196"/>
      <c r="NI11" s="196"/>
      <c r="NJ11" s="196"/>
      <c r="NK11" s="196"/>
      <c r="NL11" s="196"/>
      <c r="NM11" s="196"/>
      <c r="NN11" s="196"/>
      <c r="NO11" s="196"/>
      <c r="NP11" s="196"/>
      <c r="NQ11" s="196"/>
      <c r="NR11" s="196"/>
      <c r="NS11" s="196"/>
      <c r="NT11" s="196"/>
      <c r="NU11" s="196"/>
      <c r="NV11" s="196"/>
      <c r="NW11" s="196"/>
      <c r="NX11" s="196"/>
      <c r="NY11" s="196"/>
      <c r="NZ11" s="196"/>
      <c r="OA11" s="196"/>
      <c r="OB11" s="196"/>
      <c r="OC11" s="196"/>
      <c r="OD11" s="196"/>
      <c r="OE11" s="196"/>
      <c r="OF11" s="196"/>
      <c r="OG11" s="196"/>
      <c r="OH11" s="196"/>
      <c r="OI11" s="196"/>
      <c r="OJ11" s="196"/>
      <c r="OK11" s="196"/>
      <c r="OL11" s="196"/>
      <c r="OM11" s="196"/>
      <c r="ON11" s="196"/>
      <c r="OO11" s="196"/>
      <c r="OP11" s="196"/>
      <c r="OQ11" s="196"/>
      <c r="OR11" s="196"/>
      <c r="OS11" s="196"/>
      <c r="OT11" s="196"/>
      <c r="OU11" s="196"/>
      <c r="OV11" s="196"/>
      <c r="OW11" s="196"/>
      <c r="OX11" s="196"/>
      <c r="OY11" s="196"/>
      <c r="OZ11" s="196"/>
      <c r="PA11" s="196"/>
      <c r="PB11" s="196"/>
      <c r="PC11" s="196"/>
      <c r="PD11" s="196"/>
      <c r="PE11" s="196"/>
      <c r="PF11" s="196"/>
      <c r="PG11" s="196"/>
      <c r="PH11" s="196"/>
      <c r="PI11" s="196"/>
      <c r="PJ11" s="196"/>
      <c r="PK11" s="196"/>
      <c r="PL11" s="196"/>
      <c r="PM11" s="196"/>
      <c r="PN11" s="196"/>
      <c r="PO11" s="196"/>
      <c r="PP11" s="196"/>
      <c r="PQ11" s="196"/>
      <c r="PR11" s="196"/>
      <c r="PS11" s="196"/>
      <c r="PT11" s="196"/>
      <c r="PU11" s="196"/>
      <c r="PV11" s="196"/>
      <c r="PW11" s="196"/>
      <c r="PX11" s="196"/>
      <c r="PY11" s="196"/>
      <c r="PZ11" s="196"/>
      <c r="QA11" s="196"/>
      <c r="QB11" s="196"/>
      <c r="QC11" s="196"/>
      <c r="QD11" s="196"/>
      <c r="QE11" s="196"/>
      <c r="QF11" s="196"/>
      <c r="QG11" s="196"/>
      <c r="QH11" s="196"/>
      <c r="QI11" s="196"/>
      <c r="QJ11" s="196"/>
      <c r="QK11" s="196"/>
      <c r="QL11" s="196"/>
      <c r="QM11" s="196"/>
      <c r="QN11" s="196"/>
      <c r="QO11" s="196"/>
      <c r="QP11" s="196"/>
      <c r="QQ11" s="196"/>
      <c r="QR11" s="196"/>
      <c r="QS11" s="196"/>
      <c r="QT11" s="196"/>
      <c r="QU11" s="196"/>
      <c r="QV11" s="196"/>
      <c r="QW11" s="196"/>
      <c r="QX11" s="196"/>
      <c r="QY11" s="196"/>
      <c r="QZ11" s="196"/>
      <c r="RA11" s="196"/>
      <c r="RB11" s="196"/>
      <c r="RC11" s="196"/>
      <c r="RD11" s="196"/>
      <c r="RE11" s="196"/>
      <c r="RF11" s="196"/>
      <c r="RG11" s="196"/>
      <c r="RH11" s="196"/>
    </row>
    <row r="12" spans="1:476" s="307" customFormat="1" ht="87" customHeight="1" x14ac:dyDescent="0.3">
      <c r="A12" s="312" t="s">
        <v>150</v>
      </c>
      <c r="B12" s="248" t="s">
        <v>27</v>
      </c>
      <c r="C12" s="248"/>
      <c r="D12" s="326" t="s">
        <v>641</v>
      </c>
      <c r="E12" s="298" t="s">
        <v>663</v>
      </c>
      <c r="F12" s="303"/>
      <c r="G12" s="224" t="s">
        <v>248</v>
      </c>
      <c r="H12" s="225" t="s">
        <v>551</v>
      </c>
      <c r="I12" s="324" t="s">
        <v>567</v>
      </c>
      <c r="J12" s="224" t="s">
        <v>697</v>
      </c>
      <c r="K12" s="310"/>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196"/>
      <c r="DR12" s="196"/>
      <c r="DS12" s="196"/>
      <c r="DT12" s="196"/>
      <c r="DU12" s="196"/>
      <c r="DV12" s="196"/>
      <c r="DW12" s="196"/>
      <c r="DX12" s="196"/>
      <c r="DY12" s="196"/>
      <c r="DZ12" s="196"/>
      <c r="EA12" s="196"/>
      <c r="EB12" s="196"/>
      <c r="EC12" s="196"/>
      <c r="ED12" s="196"/>
      <c r="EE12" s="196"/>
      <c r="EF12" s="196"/>
      <c r="EG12" s="196"/>
      <c r="EH12" s="196"/>
      <c r="EI12" s="196"/>
      <c r="EJ12" s="196"/>
      <c r="EK12" s="196"/>
      <c r="EL12" s="196"/>
      <c r="EM12" s="196"/>
      <c r="EN12" s="196"/>
      <c r="EO12" s="196"/>
      <c r="EP12" s="196"/>
      <c r="EQ12" s="196"/>
      <c r="ER12" s="196"/>
      <c r="ES12" s="196"/>
      <c r="ET12" s="196"/>
      <c r="EU12" s="196"/>
      <c r="EV12" s="196"/>
      <c r="EW12" s="196"/>
      <c r="EX12" s="196"/>
      <c r="EY12" s="196"/>
      <c r="EZ12" s="196"/>
      <c r="FA12" s="196"/>
      <c r="FB12" s="196"/>
      <c r="FC12" s="196"/>
      <c r="FD12" s="196"/>
      <c r="FE12" s="196"/>
      <c r="FF12" s="196"/>
      <c r="FG12" s="196"/>
      <c r="FH12" s="196"/>
      <c r="FI12" s="196"/>
      <c r="FJ12" s="196"/>
      <c r="FK12" s="196"/>
      <c r="FL12" s="196"/>
      <c r="FM12" s="196"/>
      <c r="FN12" s="196"/>
      <c r="FO12" s="196"/>
      <c r="FP12" s="196"/>
      <c r="FQ12" s="196"/>
      <c r="FR12" s="196"/>
      <c r="FS12" s="196"/>
      <c r="FT12" s="196"/>
      <c r="FU12" s="196"/>
      <c r="FV12" s="196"/>
      <c r="FW12" s="196"/>
      <c r="FX12" s="196"/>
      <c r="FY12" s="196"/>
      <c r="FZ12" s="196"/>
      <c r="GA12" s="196"/>
      <c r="GB12" s="196"/>
      <c r="GC12" s="196"/>
      <c r="GD12" s="196"/>
      <c r="GE12" s="196"/>
      <c r="GF12" s="196"/>
      <c r="GG12" s="196"/>
      <c r="GH12" s="196"/>
      <c r="GI12" s="196"/>
      <c r="GJ12" s="196"/>
      <c r="GK12" s="196"/>
      <c r="GL12" s="196"/>
      <c r="GM12" s="196"/>
      <c r="GN12" s="196"/>
      <c r="GO12" s="196"/>
      <c r="GP12" s="196"/>
      <c r="GQ12" s="196"/>
      <c r="GR12" s="196"/>
      <c r="GS12" s="196"/>
      <c r="GT12" s="196"/>
      <c r="GU12" s="196"/>
      <c r="GV12" s="196"/>
      <c r="GW12" s="196"/>
      <c r="GX12" s="196"/>
      <c r="GY12" s="196"/>
      <c r="GZ12" s="196"/>
      <c r="HA12" s="196"/>
      <c r="HB12" s="196"/>
      <c r="HC12" s="196"/>
      <c r="HD12" s="196"/>
      <c r="HE12" s="196"/>
      <c r="HF12" s="196"/>
      <c r="HG12" s="196"/>
      <c r="HH12" s="196"/>
      <c r="HI12" s="196"/>
      <c r="HJ12" s="196"/>
      <c r="HK12" s="196"/>
      <c r="HL12" s="196"/>
      <c r="HM12" s="196"/>
      <c r="HN12" s="196"/>
      <c r="HO12" s="196"/>
      <c r="HP12" s="196"/>
      <c r="HQ12" s="196"/>
      <c r="HR12" s="196"/>
      <c r="HS12" s="196"/>
      <c r="HT12" s="196"/>
      <c r="HU12" s="196"/>
      <c r="HV12" s="196"/>
      <c r="HW12" s="196"/>
      <c r="HX12" s="196"/>
      <c r="HY12" s="196"/>
      <c r="HZ12" s="196"/>
      <c r="IA12" s="196"/>
      <c r="IB12" s="196"/>
      <c r="IC12" s="196"/>
      <c r="ID12" s="196"/>
      <c r="IE12" s="196"/>
      <c r="IF12" s="196"/>
      <c r="IG12" s="196"/>
      <c r="IH12" s="196"/>
      <c r="II12" s="196"/>
      <c r="IJ12" s="196"/>
      <c r="IK12" s="196"/>
      <c r="IL12" s="196"/>
      <c r="IM12" s="196"/>
      <c r="IN12" s="196"/>
      <c r="IO12" s="196"/>
      <c r="IP12" s="196"/>
      <c r="IQ12" s="196"/>
      <c r="IR12" s="196"/>
      <c r="IS12" s="196"/>
      <c r="IT12" s="196"/>
      <c r="IU12" s="196"/>
      <c r="IV12" s="196"/>
      <c r="IW12" s="196"/>
      <c r="IX12" s="196"/>
      <c r="IY12" s="196"/>
      <c r="IZ12" s="196"/>
      <c r="JA12" s="196"/>
      <c r="JB12" s="196"/>
      <c r="JC12" s="196"/>
      <c r="JD12" s="196"/>
      <c r="JE12" s="196"/>
      <c r="JF12" s="196"/>
      <c r="JG12" s="196"/>
      <c r="JH12" s="196"/>
      <c r="JI12" s="196"/>
      <c r="JJ12" s="196"/>
      <c r="JK12" s="196"/>
      <c r="JL12" s="196"/>
      <c r="JM12" s="196"/>
      <c r="JN12" s="196"/>
      <c r="JO12" s="196"/>
      <c r="JP12" s="196"/>
      <c r="JQ12" s="196"/>
      <c r="JR12" s="196"/>
      <c r="JS12" s="196"/>
      <c r="JT12" s="196"/>
      <c r="JU12" s="196"/>
      <c r="JV12" s="196"/>
      <c r="JW12" s="196"/>
      <c r="JX12" s="196"/>
      <c r="JY12" s="196"/>
      <c r="JZ12" s="196"/>
      <c r="KA12" s="196"/>
      <c r="KB12" s="196"/>
      <c r="KC12" s="196"/>
      <c r="KD12" s="196"/>
      <c r="KE12" s="196"/>
      <c r="KF12" s="196"/>
      <c r="KG12" s="196"/>
      <c r="KH12" s="196"/>
      <c r="KI12" s="196"/>
      <c r="KJ12" s="196"/>
      <c r="KK12" s="196"/>
      <c r="KL12" s="196"/>
      <c r="KM12" s="196"/>
      <c r="KN12" s="196"/>
      <c r="KO12" s="196"/>
      <c r="KP12" s="196"/>
      <c r="KQ12" s="196"/>
      <c r="KR12" s="196"/>
      <c r="KS12" s="196"/>
      <c r="KT12" s="196"/>
      <c r="KU12" s="196"/>
      <c r="KV12" s="196"/>
      <c r="KW12" s="196"/>
      <c r="KX12" s="196"/>
      <c r="KY12" s="196"/>
      <c r="KZ12" s="196"/>
      <c r="LA12" s="196"/>
      <c r="LB12" s="196"/>
      <c r="LC12" s="196"/>
      <c r="LD12" s="196"/>
      <c r="LE12" s="196"/>
      <c r="LF12" s="196"/>
      <c r="LG12" s="196"/>
      <c r="LH12" s="196"/>
      <c r="LI12" s="196"/>
      <c r="LJ12" s="196"/>
      <c r="LK12" s="196"/>
      <c r="LL12" s="196"/>
      <c r="LM12" s="196"/>
      <c r="LN12" s="196"/>
      <c r="LO12" s="196"/>
      <c r="LP12" s="196"/>
      <c r="LQ12" s="196"/>
      <c r="LR12" s="196"/>
      <c r="LS12" s="196"/>
      <c r="LT12" s="196"/>
      <c r="LU12" s="196"/>
      <c r="LV12" s="196"/>
      <c r="LW12" s="196"/>
      <c r="LX12" s="196"/>
      <c r="LY12" s="196"/>
      <c r="LZ12" s="196"/>
      <c r="MA12" s="196"/>
      <c r="MB12" s="196"/>
      <c r="MC12" s="196"/>
      <c r="MD12" s="196"/>
      <c r="ME12" s="196"/>
      <c r="MF12" s="196"/>
      <c r="MG12" s="196"/>
      <c r="MH12" s="196"/>
      <c r="MI12" s="196"/>
      <c r="MJ12" s="196"/>
      <c r="MK12" s="196"/>
      <c r="ML12" s="196"/>
      <c r="MM12" s="196"/>
      <c r="MN12" s="196"/>
      <c r="MO12" s="196"/>
      <c r="MP12" s="196"/>
      <c r="MQ12" s="196"/>
      <c r="MR12" s="196"/>
      <c r="MS12" s="196"/>
      <c r="MT12" s="196"/>
      <c r="MU12" s="196"/>
      <c r="MV12" s="196"/>
      <c r="MW12" s="196"/>
      <c r="MX12" s="196"/>
      <c r="MY12" s="196"/>
      <c r="MZ12" s="196"/>
      <c r="NA12" s="196"/>
      <c r="NB12" s="196"/>
      <c r="NC12" s="196"/>
      <c r="ND12" s="196"/>
      <c r="NE12" s="196"/>
      <c r="NF12" s="196"/>
      <c r="NG12" s="196"/>
      <c r="NH12" s="196"/>
      <c r="NI12" s="196"/>
      <c r="NJ12" s="196"/>
      <c r="NK12" s="196"/>
      <c r="NL12" s="196"/>
      <c r="NM12" s="196"/>
      <c r="NN12" s="196"/>
      <c r="NO12" s="196"/>
      <c r="NP12" s="196"/>
      <c r="NQ12" s="196"/>
      <c r="NR12" s="196"/>
      <c r="NS12" s="196"/>
      <c r="NT12" s="196"/>
      <c r="NU12" s="196"/>
      <c r="NV12" s="196"/>
      <c r="NW12" s="196"/>
      <c r="NX12" s="196"/>
      <c r="NY12" s="196"/>
      <c r="NZ12" s="196"/>
      <c r="OA12" s="196"/>
      <c r="OB12" s="196"/>
      <c r="OC12" s="196"/>
      <c r="OD12" s="196"/>
      <c r="OE12" s="196"/>
      <c r="OF12" s="196"/>
      <c r="OG12" s="196"/>
      <c r="OH12" s="196"/>
      <c r="OI12" s="196"/>
      <c r="OJ12" s="196"/>
      <c r="OK12" s="196"/>
      <c r="OL12" s="196"/>
      <c r="OM12" s="196"/>
      <c r="ON12" s="196"/>
      <c r="OO12" s="196"/>
      <c r="OP12" s="196"/>
      <c r="OQ12" s="196"/>
      <c r="OR12" s="196"/>
      <c r="OS12" s="196"/>
      <c r="OT12" s="196"/>
      <c r="OU12" s="196"/>
      <c r="OV12" s="196"/>
      <c r="OW12" s="196"/>
      <c r="OX12" s="196"/>
      <c r="OY12" s="196"/>
      <c r="OZ12" s="196"/>
      <c r="PA12" s="196"/>
      <c r="PB12" s="196"/>
      <c r="PC12" s="196"/>
      <c r="PD12" s="196"/>
      <c r="PE12" s="196"/>
      <c r="PF12" s="196"/>
      <c r="PG12" s="196"/>
      <c r="PH12" s="196"/>
      <c r="PI12" s="196"/>
      <c r="PJ12" s="196"/>
      <c r="PK12" s="196"/>
      <c r="PL12" s="196"/>
      <c r="PM12" s="196"/>
      <c r="PN12" s="196"/>
      <c r="PO12" s="196"/>
      <c r="PP12" s="196"/>
      <c r="PQ12" s="196"/>
      <c r="PR12" s="196"/>
      <c r="PS12" s="196"/>
      <c r="PT12" s="196"/>
      <c r="PU12" s="196"/>
      <c r="PV12" s="196"/>
      <c r="PW12" s="196"/>
      <c r="PX12" s="196"/>
      <c r="PY12" s="196"/>
      <c r="PZ12" s="196"/>
      <c r="QA12" s="196"/>
      <c r="QB12" s="196"/>
      <c r="QC12" s="196"/>
      <c r="QD12" s="196"/>
      <c r="QE12" s="196"/>
      <c r="QF12" s="196"/>
      <c r="QG12" s="196"/>
      <c r="QH12" s="196"/>
      <c r="QI12" s="196"/>
      <c r="QJ12" s="196"/>
      <c r="QK12" s="196"/>
      <c r="QL12" s="196"/>
      <c r="QM12" s="196"/>
      <c r="QN12" s="196"/>
      <c r="QO12" s="196"/>
      <c r="QP12" s="196"/>
      <c r="QQ12" s="196"/>
      <c r="QR12" s="196"/>
      <c r="QS12" s="196"/>
      <c r="QT12" s="196"/>
      <c r="QU12" s="196"/>
      <c r="QV12" s="196"/>
      <c r="QW12" s="196"/>
      <c r="QX12" s="196"/>
      <c r="QY12" s="196"/>
      <c r="QZ12" s="196"/>
      <c r="RA12" s="196"/>
      <c r="RB12" s="196"/>
      <c r="RC12" s="196"/>
      <c r="RD12" s="196"/>
      <c r="RE12" s="196"/>
      <c r="RF12" s="196"/>
      <c r="RG12" s="196"/>
      <c r="RH12" s="196"/>
    </row>
    <row r="13" spans="1:476" s="307" customFormat="1" ht="43.2" x14ac:dyDescent="0.3">
      <c r="A13" s="313"/>
      <c r="B13" s="250"/>
      <c r="C13" s="250"/>
      <c r="D13" s="313"/>
      <c r="E13" s="223" t="s">
        <v>510</v>
      </c>
      <c r="F13" s="314"/>
      <c r="G13" s="224" t="s">
        <v>698</v>
      </c>
      <c r="H13" s="225" t="s">
        <v>551</v>
      </c>
      <c r="I13" s="324" t="s">
        <v>568</v>
      </c>
      <c r="J13" s="224" t="s">
        <v>699</v>
      </c>
      <c r="K13" s="310"/>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c r="DR13" s="196"/>
      <c r="DS13" s="196"/>
      <c r="DT13" s="196"/>
      <c r="DU13" s="196"/>
      <c r="DV13" s="196"/>
      <c r="DW13" s="196"/>
      <c r="DX13" s="196"/>
      <c r="DY13" s="196"/>
      <c r="DZ13" s="196"/>
      <c r="EA13" s="196"/>
      <c r="EB13" s="196"/>
      <c r="EC13" s="196"/>
      <c r="ED13" s="196"/>
      <c r="EE13" s="196"/>
      <c r="EF13" s="196"/>
      <c r="EG13" s="196"/>
      <c r="EH13" s="196"/>
      <c r="EI13" s="196"/>
      <c r="EJ13" s="196"/>
      <c r="EK13" s="196"/>
      <c r="EL13" s="196"/>
      <c r="EM13" s="196"/>
      <c r="EN13" s="196"/>
      <c r="EO13" s="196"/>
      <c r="EP13" s="196"/>
      <c r="EQ13" s="196"/>
      <c r="ER13" s="196"/>
      <c r="ES13" s="196"/>
      <c r="ET13" s="196"/>
      <c r="EU13" s="196"/>
      <c r="EV13" s="196"/>
      <c r="EW13" s="196"/>
      <c r="EX13" s="196"/>
      <c r="EY13" s="196"/>
      <c r="EZ13" s="196"/>
      <c r="FA13" s="196"/>
      <c r="FB13" s="196"/>
      <c r="FC13" s="196"/>
      <c r="FD13" s="196"/>
      <c r="FE13" s="196"/>
      <c r="FF13" s="196"/>
      <c r="FG13" s="196"/>
      <c r="FH13" s="196"/>
      <c r="FI13" s="196"/>
      <c r="FJ13" s="196"/>
      <c r="FK13" s="196"/>
      <c r="FL13" s="196"/>
      <c r="FM13" s="196"/>
      <c r="FN13" s="196"/>
      <c r="FO13" s="196"/>
      <c r="FP13" s="196"/>
      <c r="FQ13" s="196"/>
      <c r="FR13" s="196"/>
      <c r="FS13" s="196"/>
      <c r="FT13" s="196"/>
      <c r="FU13" s="196"/>
      <c r="FV13" s="196"/>
      <c r="FW13" s="196"/>
      <c r="FX13" s="196"/>
      <c r="FY13" s="196"/>
      <c r="FZ13" s="196"/>
      <c r="GA13" s="196"/>
      <c r="GB13" s="196"/>
      <c r="GC13" s="196"/>
      <c r="GD13" s="196"/>
      <c r="GE13" s="196"/>
      <c r="GF13" s="196"/>
      <c r="GG13" s="196"/>
      <c r="GH13" s="196"/>
      <c r="GI13" s="196"/>
      <c r="GJ13" s="196"/>
      <c r="GK13" s="196"/>
      <c r="GL13" s="196"/>
      <c r="GM13" s="196"/>
      <c r="GN13" s="196"/>
      <c r="GO13" s="196"/>
      <c r="GP13" s="196"/>
      <c r="GQ13" s="196"/>
      <c r="GR13" s="196"/>
      <c r="GS13" s="196"/>
      <c r="GT13" s="196"/>
      <c r="GU13" s="196"/>
      <c r="GV13" s="196"/>
      <c r="GW13" s="196"/>
      <c r="GX13" s="196"/>
      <c r="GY13" s="196"/>
      <c r="GZ13" s="196"/>
      <c r="HA13" s="196"/>
      <c r="HB13" s="196"/>
      <c r="HC13" s="196"/>
      <c r="HD13" s="196"/>
      <c r="HE13" s="196"/>
      <c r="HF13" s="196"/>
      <c r="HG13" s="196"/>
      <c r="HH13" s="196"/>
      <c r="HI13" s="196"/>
      <c r="HJ13" s="196"/>
      <c r="HK13" s="196"/>
      <c r="HL13" s="196"/>
      <c r="HM13" s="196"/>
      <c r="HN13" s="196"/>
      <c r="HO13" s="196"/>
      <c r="HP13" s="196"/>
      <c r="HQ13" s="196"/>
      <c r="HR13" s="196"/>
      <c r="HS13" s="196"/>
      <c r="HT13" s="196"/>
      <c r="HU13" s="196"/>
      <c r="HV13" s="196"/>
      <c r="HW13" s="196"/>
      <c r="HX13" s="196"/>
      <c r="HY13" s="196"/>
      <c r="HZ13" s="196"/>
      <c r="IA13" s="196"/>
      <c r="IB13" s="196"/>
      <c r="IC13" s="196"/>
      <c r="ID13" s="196"/>
      <c r="IE13" s="196"/>
      <c r="IF13" s="196"/>
      <c r="IG13" s="196"/>
      <c r="IH13" s="196"/>
      <c r="II13" s="196"/>
      <c r="IJ13" s="196"/>
      <c r="IK13" s="196"/>
      <c r="IL13" s="196"/>
      <c r="IM13" s="196"/>
      <c r="IN13" s="196"/>
      <c r="IO13" s="196"/>
      <c r="IP13" s="196"/>
      <c r="IQ13" s="196"/>
      <c r="IR13" s="196"/>
      <c r="IS13" s="196"/>
      <c r="IT13" s="196"/>
      <c r="IU13" s="196"/>
      <c r="IV13" s="196"/>
      <c r="IW13" s="196"/>
      <c r="IX13" s="196"/>
      <c r="IY13" s="196"/>
      <c r="IZ13" s="196"/>
      <c r="JA13" s="196"/>
      <c r="JB13" s="196"/>
      <c r="JC13" s="196"/>
      <c r="JD13" s="196"/>
      <c r="JE13" s="196"/>
      <c r="JF13" s="196"/>
      <c r="JG13" s="196"/>
      <c r="JH13" s="196"/>
      <c r="JI13" s="196"/>
      <c r="JJ13" s="196"/>
      <c r="JK13" s="196"/>
      <c r="JL13" s="196"/>
      <c r="JM13" s="196"/>
      <c r="JN13" s="196"/>
      <c r="JO13" s="196"/>
      <c r="JP13" s="196"/>
      <c r="JQ13" s="196"/>
      <c r="JR13" s="196"/>
      <c r="JS13" s="196"/>
      <c r="JT13" s="196"/>
      <c r="JU13" s="196"/>
      <c r="JV13" s="196"/>
      <c r="JW13" s="196"/>
      <c r="JX13" s="196"/>
      <c r="JY13" s="196"/>
      <c r="JZ13" s="196"/>
      <c r="KA13" s="196"/>
      <c r="KB13" s="196"/>
      <c r="KC13" s="196"/>
      <c r="KD13" s="196"/>
      <c r="KE13" s="196"/>
      <c r="KF13" s="196"/>
      <c r="KG13" s="196"/>
      <c r="KH13" s="196"/>
      <c r="KI13" s="196"/>
      <c r="KJ13" s="196"/>
      <c r="KK13" s="196"/>
      <c r="KL13" s="196"/>
      <c r="KM13" s="196"/>
      <c r="KN13" s="196"/>
      <c r="KO13" s="196"/>
      <c r="KP13" s="196"/>
      <c r="KQ13" s="196"/>
      <c r="KR13" s="196"/>
      <c r="KS13" s="196"/>
      <c r="KT13" s="196"/>
      <c r="KU13" s="196"/>
      <c r="KV13" s="196"/>
      <c r="KW13" s="196"/>
      <c r="KX13" s="196"/>
      <c r="KY13" s="196"/>
      <c r="KZ13" s="196"/>
      <c r="LA13" s="196"/>
      <c r="LB13" s="196"/>
      <c r="LC13" s="196"/>
      <c r="LD13" s="196"/>
      <c r="LE13" s="196"/>
      <c r="LF13" s="196"/>
      <c r="LG13" s="196"/>
      <c r="LH13" s="196"/>
      <c r="LI13" s="196"/>
      <c r="LJ13" s="196"/>
      <c r="LK13" s="196"/>
      <c r="LL13" s="196"/>
      <c r="LM13" s="196"/>
      <c r="LN13" s="196"/>
      <c r="LO13" s="196"/>
      <c r="LP13" s="196"/>
      <c r="LQ13" s="196"/>
      <c r="LR13" s="196"/>
      <c r="LS13" s="196"/>
      <c r="LT13" s="196"/>
      <c r="LU13" s="196"/>
      <c r="LV13" s="196"/>
      <c r="LW13" s="196"/>
      <c r="LX13" s="196"/>
      <c r="LY13" s="196"/>
      <c r="LZ13" s="196"/>
      <c r="MA13" s="196"/>
      <c r="MB13" s="196"/>
      <c r="MC13" s="196"/>
      <c r="MD13" s="196"/>
      <c r="ME13" s="196"/>
      <c r="MF13" s="196"/>
      <c r="MG13" s="196"/>
      <c r="MH13" s="196"/>
      <c r="MI13" s="196"/>
      <c r="MJ13" s="196"/>
      <c r="MK13" s="196"/>
      <c r="ML13" s="196"/>
      <c r="MM13" s="196"/>
      <c r="MN13" s="196"/>
      <c r="MO13" s="196"/>
      <c r="MP13" s="196"/>
      <c r="MQ13" s="196"/>
      <c r="MR13" s="196"/>
      <c r="MS13" s="196"/>
      <c r="MT13" s="196"/>
      <c r="MU13" s="196"/>
      <c r="MV13" s="196"/>
      <c r="MW13" s="196"/>
      <c r="MX13" s="196"/>
      <c r="MY13" s="196"/>
      <c r="MZ13" s="196"/>
      <c r="NA13" s="196"/>
      <c r="NB13" s="196"/>
      <c r="NC13" s="196"/>
      <c r="ND13" s="196"/>
      <c r="NE13" s="196"/>
      <c r="NF13" s="196"/>
      <c r="NG13" s="196"/>
      <c r="NH13" s="196"/>
      <c r="NI13" s="196"/>
      <c r="NJ13" s="196"/>
      <c r="NK13" s="196"/>
      <c r="NL13" s="196"/>
      <c r="NM13" s="196"/>
      <c r="NN13" s="196"/>
      <c r="NO13" s="196"/>
      <c r="NP13" s="196"/>
      <c r="NQ13" s="196"/>
      <c r="NR13" s="196"/>
      <c r="NS13" s="196"/>
      <c r="NT13" s="196"/>
      <c r="NU13" s="196"/>
      <c r="NV13" s="196"/>
      <c r="NW13" s="196"/>
      <c r="NX13" s="196"/>
      <c r="NY13" s="196"/>
      <c r="NZ13" s="196"/>
      <c r="OA13" s="196"/>
      <c r="OB13" s="196"/>
      <c r="OC13" s="196"/>
      <c r="OD13" s="196"/>
      <c r="OE13" s="196"/>
      <c r="OF13" s="196"/>
      <c r="OG13" s="196"/>
      <c r="OH13" s="196"/>
      <c r="OI13" s="196"/>
      <c r="OJ13" s="196"/>
      <c r="OK13" s="196"/>
      <c r="OL13" s="196"/>
      <c r="OM13" s="196"/>
      <c r="ON13" s="196"/>
      <c r="OO13" s="196"/>
      <c r="OP13" s="196"/>
      <c r="OQ13" s="196"/>
      <c r="OR13" s="196"/>
      <c r="OS13" s="196"/>
      <c r="OT13" s="196"/>
      <c r="OU13" s="196"/>
      <c r="OV13" s="196"/>
      <c r="OW13" s="196"/>
      <c r="OX13" s="196"/>
      <c r="OY13" s="196"/>
      <c r="OZ13" s="196"/>
      <c r="PA13" s="196"/>
      <c r="PB13" s="196"/>
      <c r="PC13" s="196"/>
      <c r="PD13" s="196"/>
      <c r="PE13" s="196"/>
      <c r="PF13" s="196"/>
      <c r="PG13" s="196"/>
      <c r="PH13" s="196"/>
      <c r="PI13" s="196"/>
      <c r="PJ13" s="196"/>
      <c r="PK13" s="196"/>
      <c r="PL13" s="196"/>
      <c r="PM13" s="196"/>
      <c r="PN13" s="196"/>
      <c r="PO13" s="196"/>
      <c r="PP13" s="196"/>
      <c r="PQ13" s="196"/>
      <c r="PR13" s="196"/>
      <c r="PS13" s="196"/>
      <c r="PT13" s="196"/>
      <c r="PU13" s="196"/>
      <c r="PV13" s="196"/>
      <c r="PW13" s="196"/>
      <c r="PX13" s="196"/>
      <c r="PY13" s="196"/>
      <c r="PZ13" s="196"/>
      <c r="QA13" s="196"/>
      <c r="QB13" s="196"/>
      <c r="QC13" s="196"/>
      <c r="QD13" s="196"/>
      <c r="QE13" s="196"/>
      <c r="QF13" s="196"/>
      <c r="QG13" s="196"/>
      <c r="QH13" s="196"/>
      <c r="QI13" s="196"/>
      <c r="QJ13" s="196"/>
      <c r="QK13" s="196"/>
      <c r="QL13" s="196"/>
      <c r="QM13" s="196"/>
      <c r="QN13" s="196"/>
      <c r="QO13" s="196"/>
      <c r="QP13" s="196"/>
      <c r="QQ13" s="196"/>
      <c r="QR13" s="196"/>
      <c r="QS13" s="196"/>
      <c r="QT13" s="196"/>
      <c r="QU13" s="196"/>
      <c r="QV13" s="196"/>
      <c r="QW13" s="196"/>
      <c r="QX13" s="196"/>
      <c r="QY13" s="196"/>
      <c r="QZ13" s="196"/>
      <c r="RA13" s="196"/>
      <c r="RB13" s="196"/>
      <c r="RC13" s="196"/>
      <c r="RD13" s="196"/>
      <c r="RE13" s="196"/>
      <c r="RF13" s="196"/>
      <c r="RG13" s="196"/>
      <c r="RH13" s="196"/>
    </row>
    <row r="14" spans="1:476" s="307" customFormat="1" ht="28.8" x14ac:dyDescent="0.3">
      <c r="A14" s="313"/>
      <c r="B14" s="250"/>
      <c r="C14" s="250"/>
      <c r="D14" s="313"/>
      <c r="E14" s="216"/>
      <c r="F14" s="314"/>
      <c r="G14" s="224" t="s">
        <v>498</v>
      </c>
      <c r="H14" s="225" t="s">
        <v>551</v>
      </c>
      <c r="I14" s="324" t="s">
        <v>569</v>
      </c>
      <c r="J14" s="224" t="s">
        <v>700</v>
      </c>
      <c r="K14" s="310"/>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196"/>
      <c r="DR14" s="196"/>
      <c r="DS14" s="196"/>
      <c r="DT14" s="196"/>
      <c r="DU14" s="196"/>
      <c r="DV14" s="196"/>
      <c r="DW14" s="196"/>
      <c r="DX14" s="196"/>
      <c r="DY14" s="196"/>
      <c r="DZ14" s="196"/>
      <c r="EA14" s="196"/>
      <c r="EB14" s="196"/>
      <c r="EC14" s="196"/>
      <c r="ED14" s="196"/>
      <c r="EE14" s="196"/>
      <c r="EF14" s="196"/>
      <c r="EG14" s="196"/>
      <c r="EH14" s="196"/>
      <c r="EI14" s="196"/>
      <c r="EJ14" s="196"/>
      <c r="EK14" s="196"/>
      <c r="EL14" s="196"/>
      <c r="EM14" s="196"/>
      <c r="EN14" s="196"/>
      <c r="EO14" s="196"/>
      <c r="EP14" s="196"/>
      <c r="EQ14" s="196"/>
      <c r="ER14" s="196"/>
      <c r="ES14" s="196"/>
      <c r="ET14" s="196"/>
      <c r="EU14" s="196"/>
      <c r="EV14" s="196"/>
      <c r="EW14" s="196"/>
      <c r="EX14" s="196"/>
      <c r="EY14" s="196"/>
      <c r="EZ14" s="196"/>
      <c r="FA14" s="196"/>
      <c r="FB14" s="196"/>
      <c r="FC14" s="196"/>
      <c r="FD14" s="196"/>
      <c r="FE14" s="196"/>
      <c r="FF14" s="196"/>
      <c r="FG14" s="196"/>
      <c r="FH14" s="196"/>
      <c r="FI14" s="196"/>
      <c r="FJ14" s="196"/>
      <c r="FK14" s="196"/>
      <c r="FL14" s="196"/>
      <c r="FM14" s="196"/>
      <c r="FN14" s="196"/>
      <c r="FO14" s="196"/>
      <c r="FP14" s="196"/>
      <c r="FQ14" s="196"/>
      <c r="FR14" s="196"/>
      <c r="FS14" s="196"/>
      <c r="FT14" s="196"/>
      <c r="FU14" s="196"/>
      <c r="FV14" s="196"/>
      <c r="FW14" s="196"/>
      <c r="FX14" s="196"/>
      <c r="FY14" s="196"/>
      <c r="FZ14" s="196"/>
      <c r="GA14" s="196"/>
      <c r="GB14" s="196"/>
      <c r="GC14" s="196"/>
      <c r="GD14" s="196"/>
      <c r="GE14" s="196"/>
      <c r="GF14" s="196"/>
      <c r="GG14" s="196"/>
      <c r="GH14" s="196"/>
      <c r="GI14" s="196"/>
      <c r="GJ14" s="196"/>
      <c r="GK14" s="196"/>
      <c r="GL14" s="196"/>
      <c r="GM14" s="196"/>
      <c r="GN14" s="196"/>
      <c r="GO14" s="196"/>
      <c r="GP14" s="196"/>
      <c r="GQ14" s="196"/>
      <c r="GR14" s="196"/>
      <c r="GS14" s="196"/>
      <c r="GT14" s="196"/>
      <c r="GU14" s="196"/>
      <c r="GV14" s="196"/>
      <c r="GW14" s="196"/>
      <c r="GX14" s="196"/>
      <c r="GY14" s="196"/>
      <c r="GZ14" s="196"/>
      <c r="HA14" s="196"/>
      <c r="HB14" s="196"/>
      <c r="HC14" s="196"/>
      <c r="HD14" s="196"/>
      <c r="HE14" s="196"/>
      <c r="HF14" s="196"/>
      <c r="HG14" s="196"/>
      <c r="HH14" s="196"/>
      <c r="HI14" s="196"/>
      <c r="HJ14" s="196"/>
      <c r="HK14" s="196"/>
      <c r="HL14" s="196"/>
      <c r="HM14" s="196"/>
      <c r="HN14" s="196"/>
      <c r="HO14" s="196"/>
      <c r="HP14" s="196"/>
      <c r="HQ14" s="196"/>
      <c r="HR14" s="196"/>
      <c r="HS14" s="196"/>
      <c r="HT14" s="196"/>
      <c r="HU14" s="196"/>
      <c r="HV14" s="196"/>
      <c r="HW14" s="196"/>
      <c r="HX14" s="196"/>
      <c r="HY14" s="196"/>
      <c r="HZ14" s="196"/>
      <c r="IA14" s="196"/>
      <c r="IB14" s="196"/>
      <c r="IC14" s="196"/>
      <c r="ID14" s="196"/>
      <c r="IE14" s="196"/>
      <c r="IF14" s="196"/>
      <c r="IG14" s="196"/>
      <c r="IH14" s="196"/>
      <c r="II14" s="196"/>
      <c r="IJ14" s="196"/>
      <c r="IK14" s="196"/>
      <c r="IL14" s="196"/>
      <c r="IM14" s="196"/>
      <c r="IN14" s="196"/>
      <c r="IO14" s="196"/>
      <c r="IP14" s="196"/>
      <c r="IQ14" s="196"/>
      <c r="IR14" s="196"/>
      <c r="IS14" s="196"/>
      <c r="IT14" s="196"/>
      <c r="IU14" s="196"/>
      <c r="IV14" s="196"/>
      <c r="IW14" s="196"/>
      <c r="IX14" s="196"/>
      <c r="IY14" s="196"/>
      <c r="IZ14" s="196"/>
      <c r="JA14" s="196"/>
      <c r="JB14" s="196"/>
      <c r="JC14" s="196"/>
      <c r="JD14" s="196"/>
      <c r="JE14" s="196"/>
      <c r="JF14" s="196"/>
      <c r="JG14" s="196"/>
      <c r="JH14" s="196"/>
      <c r="JI14" s="196"/>
      <c r="JJ14" s="196"/>
      <c r="JK14" s="196"/>
      <c r="JL14" s="196"/>
      <c r="JM14" s="196"/>
      <c r="JN14" s="196"/>
      <c r="JO14" s="196"/>
      <c r="JP14" s="196"/>
      <c r="JQ14" s="196"/>
      <c r="JR14" s="196"/>
      <c r="JS14" s="196"/>
      <c r="JT14" s="196"/>
      <c r="JU14" s="196"/>
      <c r="JV14" s="196"/>
      <c r="JW14" s="196"/>
      <c r="JX14" s="196"/>
      <c r="JY14" s="196"/>
      <c r="JZ14" s="196"/>
      <c r="KA14" s="196"/>
      <c r="KB14" s="196"/>
      <c r="KC14" s="196"/>
      <c r="KD14" s="196"/>
      <c r="KE14" s="196"/>
      <c r="KF14" s="196"/>
      <c r="KG14" s="196"/>
      <c r="KH14" s="196"/>
      <c r="KI14" s="196"/>
      <c r="KJ14" s="196"/>
      <c r="KK14" s="196"/>
      <c r="KL14" s="196"/>
      <c r="KM14" s="196"/>
      <c r="KN14" s="196"/>
      <c r="KO14" s="196"/>
      <c r="KP14" s="196"/>
      <c r="KQ14" s="196"/>
      <c r="KR14" s="196"/>
      <c r="KS14" s="196"/>
      <c r="KT14" s="196"/>
      <c r="KU14" s="196"/>
      <c r="KV14" s="196"/>
      <c r="KW14" s="196"/>
      <c r="KX14" s="196"/>
      <c r="KY14" s="196"/>
      <c r="KZ14" s="196"/>
      <c r="LA14" s="196"/>
      <c r="LB14" s="196"/>
      <c r="LC14" s="196"/>
      <c r="LD14" s="196"/>
      <c r="LE14" s="196"/>
      <c r="LF14" s="196"/>
      <c r="LG14" s="196"/>
      <c r="LH14" s="196"/>
      <c r="LI14" s="196"/>
      <c r="LJ14" s="196"/>
      <c r="LK14" s="196"/>
      <c r="LL14" s="196"/>
      <c r="LM14" s="196"/>
      <c r="LN14" s="196"/>
      <c r="LO14" s="196"/>
      <c r="LP14" s="196"/>
      <c r="LQ14" s="196"/>
      <c r="LR14" s="196"/>
      <c r="LS14" s="196"/>
      <c r="LT14" s="196"/>
      <c r="LU14" s="196"/>
      <c r="LV14" s="196"/>
      <c r="LW14" s="196"/>
      <c r="LX14" s="196"/>
      <c r="LY14" s="196"/>
      <c r="LZ14" s="196"/>
      <c r="MA14" s="196"/>
      <c r="MB14" s="196"/>
      <c r="MC14" s="196"/>
      <c r="MD14" s="196"/>
      <c r="ME14" s="196"/>
      <c r="MF14" s="196"/>
      <c r="MG14" s="196"/>
      <c r="MH14" s="196"/>
      <c r="MI14" s="196"/>
      <c r="MJ14" s="196"/>
      <c r="MK14" s="196"/>
      <c r="ML14" s="196"/>
      <c r="MM14" s="196"/>
      <c r="MN14" s="196"/>
      <c r="MO14" s="196"/>
      <c r="MP14" s="196"/>
      <c r="MQ14" s="196"/>
      <c r="MR14" s="196"/>
      <c r="MS14" s="196"/>
      <c r="MT14" s="196"/>
      <c r="MU14" s="196"/>
      <c r="MV14" s="196"/>
      <c r="MW14" s="196"/>
      <c r="MX14" s="196"/>
      <c r="MY14" s="196"/>
      <c r="MZ14" s="196"/>
      <c r="NA14" s="196"/>
      <c r="NB14" s="196"/>
      <c r="NC14" s="196"/>
      <c r="ND14" s="196"/>
      <c r="NE14" s="196"/>
      <c r="NF14" s="196"/>
      <c r="NG14" s="196"/>
      <c r="NH14" s="196"/>
      <c r="NI14" s="196"/>
      <c r="NJ14" s="196"/>
      <c r="NK14" s="196"/>
      <c r="NL14" s="196"/>
      <c r="NM14" s="196"/>
      <c r="NN14" s="196"/>
      <c r="NO14" s="196"/>
      <c r="NP14" s="196"/>
      <c r="NQ14" s="196"/>
      <c r="NR14" s="196"/>
      <c r="NS14" s="196"/>
      <c r="NT14" s="196"/>
      <c r="NU14" s="196"/>
      <c r="NV14" s="196"/>
      <c r="NW14" s="196"/>
      <c r="NX14" s="196"/>
      <c r="NY14" s="196"/>
      <c r="NZ14" s="196"/>
      <c r="OA14" s="196"/>
      <c r="OB14" s="196"/>
      <c r="OC14" s="196"/>
      <c r="OD14" s="196"/>
      <c r="OE14" s="196"/>
      <c r="OF14" s="196"/>
      <c r="OG14" s="196"/>
      <c r="OH14" s="196"/>
      <c r="OI14" s="196"/>
      <c r="OJ14" s="196"/>
      <c r="OK14" s="196"/>
      <c r="OL14" s="196"/>
      <c r="OM14" s="196"/>
      <c r="ON14" s="196"/>
      <c r="OO14" s="196"/>
      <c r="OP14" s="196"/>
      <c r="OQ14" s="196"/>
      <c r="OR14" s="196"/>
      <c r="OS14" s="196"/>
      <c r="OT14" s="196"/>
      <c r="OU14" s="196"/>
      <c r="OV14" s="196"/>
      <c r="OW14" s="196"/>
      <c r="OX14" s="196"/>
      <c r="OY14" s="196"/>
      <c r="OZ14" s="196"/>
      <c r="PA14" s="196"/>
      <c r="PB14" s="196"/>
      <c r="PC14" s="196"/>
      <c r="PD14" s="196"/>
      <c r="PE14" s="196"/>
      <c r="PF14" s="196"/>
      <c r="PG14" s="196"/>
      <c r="PH14" s="196"/>
      <c r="PI14" s="196"/>
      <c r="PJ14" s="196"/>
      <c r="PK14" s="196"/>
      <c r="PL14" s="196"/>
      <c r="PM14" s="196"/>
      <c r="PN14" s="196"/>
      <c r="PO14" s="196"/>
      <c r="PP14" s="196"/>
      <c r="PQ14" s="196"/>
      <c r="PR14" s="196"/>
      <c r="PS14" s="196"/>
      <c r="PT14" s="196"/>
      <c r="PU14" s="196"/>
      <c r="PV14" s="196"/>
      <c r="PW14" s="196"/>
      <c r="PX14" s="196"/>
      <c r="PY14" s="196"/>
      <c r="PZ14" s="196"/>
      <c r="QA14" s="196"/>
      <c r="QB14" s="196"/>
      <c r="QC14" s="196"/>
      <c r="QD14" s="196"/>
      <c r="QE14" s="196"/>
      <c r="QF14" s="196"/>
      <c r="QG14" s="196"/>
      <c r="QH14" s="196"/>
      <c r="QI14" s="196"/>
      <c r="QJ14" s="196"/>
      <c r="QK14" s="196"/>
      <c r="QL14" s="196"/>
      <c r="QM14" s="196"/>
      <c r="QN14" s="196"/>
      <c r="QO14" s="196"/>
      <c r="QP14" s="196"/>
      <c r="QQ14" s="196"/>
      <c r="QR14" s="196"/>
      <c r="QS14" s="196"/>
      <c r="QT14" s="196"/>
      <c r="QU14" s="196"/>
      <c r="QV14" s="196"/>
      <c r="QW14" s="196"/>
      <c r="QX14" s="196"/>
      <c r="QY14" s="196"/>
      <c r="QZ14" s="196"/>
      <c r="RA14" s="196"/>
      <c r="RB14" s="196"/>
      <c r="RC14" s="196"/>
      <c r="RD14" s="196"/>
      <c r="RE14" s="196"/>
      <c r="RF14" s="196"/>
      <c r="RG14" s="196"/>
      <c r="RH14" s="196"/>
    </row>
    <row r="15" spans="1:476" s="307" customFormat="1" ht="43.2" x14ac:dyDescent="0.3">
      <c r="A15" s="313"/>
      <c r="B15" s="250"/>
      <c r="C15" s="250"/>
      <c r="D15" s="313"/>
      <c r="E15" s="216"/>
      <c r="F15" s="314"/>
      <c r="G15" s="224" t="s">
        <v>497</v>
      </c>
      <c r="H15" s="225" t="s">
        <v>551</v>
      </c>
      <c r="I15" s="324" t="s">
        <v>570</v>
      </c>
      <c r="J15" s="224" t="s">
        <v>701</v>
      </c>
      <c r="K15" s="310"/>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c r="CW15" s="196"/>
      <c r="CX15" s="196"/>
      <c r="CY15" s="196"/>
      <c r="CZ15" s="196"/>
      <c r="DA15" s="196"/>
      <c r="DB15" s="196"/>
      <c r="DC15" s="196"/>
      <c r="DD15" s="196"/>
      <c r="DE15" s="196"/>
      <c r="DF15" s="196"/>
      <c r="DG15" s="196"/>
      <c r="DH15" s="196"/>
      <c r="DI15" s="196"/>
      <c r="DJ15" s="196"/>
      <c r="DK15" s="196"/>
      <c r="DL15" s="196"/>
      <c r="DM15" s="196"/>
      <c r="DN15" s="196"/>
      <c r="DO15" s="196"/>
      <c r="DP15" s="196"/>
      <c r="DQ15" s="196"/>
      <c r="DR15" s="196"/>
      <c r="DS15" s="196"/>
      <c r="DT15" s="196"/>
      <c r="DU15" s="196"/>
      <c r="DV15" s="196"/>
      <c r="DW15" s="196"/>
      <c r="DX15" s="196"/>
      <c r="DY15" s="196"/>
      <c r="DZ15" s="196"/>
      <c r="EA15" s="196"/>
      <c r="EB15" s="196"/>
      <c r="EC15" s="196"/>
      <c r="ED15" s="196"/>
      <c r="EE15" s="196"/>
      <c r="EF15" s="196"/>
      <c r="EG15" s="196"/>
      <c r="EH15" s="196"/>
      <c r="EI15" s="196"/>
      <c r="EJ15" s="196"/>
      <c r="EK15" s="196"/>
      <c r="EL15" s="196"/>
      <c r="EM15" s="196"/>
      <c r="EN15" s="196"/>
      <c r="EO15" s="196"/>
      <c r="EP15" s="196"/>
      <c r="EQ15" s="196"/>
      <c r="ER15" s="196"/>
      <c r="ES15" s="196"/>
      <c r="ET15" s="196"/>
      <c r="EU15" s="196"/>
      <c r="EV15" s="196"/>
      <c r="EW15" s="196"/>
      <c r="EX15" s="196"/>
      <c r="EY15" s="196"/>
      <c r="EZ15" s="196"/>
      <c r="FA15" s="196"/>
      <c r="FB15" s="196"/>
      <c r="FC15" s="196"/>
      <c r="FD15" s="196"/>
      <c r="FE15" s="196"/>
      <c r="FF15" s="196"/>
      <c r="FG15" s="196"/>
      <c r="FH15" s="196"/>
      <c r="FI15" s="196"/>
      <c r="FJ15" s="196"/>
      <c r="FK15" s="196"/>
      <c r="FL15" s="196"/>
      <c r="FM15" s="196"/>
      <c r="FN15" s="196"/>
      <c r="FO15" s="196"/>
      <c r="FP15" s="196"/>
      <c r="FQ15" s="196"/>
      <c r="FR15" s="196"/>
      <c r="FS15" s="196"/>
      <c r="FT15" s="196"/>
      <c r="FU15" s="196"/>
      <c r="FV15" s="196"/>
      <c r="FW15" s="196"/>
      <c r="FX15" s="196"/>
      <c r="FY15" s="196"/>
      <c r="FZ15" s="196"/>
      <c r="GA15" s="196"/>
      <c r="GB15" s="196"/>
      <c r="GC15" s="196"/>
      <c r="GD15" s="196"/>
      <c r="GE15" s="196"/>
      <c r="GF15" s="196"/>
      <c r="GG15" s="196"/>
      <c r="GH15" s="196"/>
      <c r="GI15" s="196"/>
      <c r="GJ15" s="196"/>
      <c r="GK15" s="196"/>
      <c r="GL15" s="196"/>
      <c r="GM15" s="196"/>
      <c r="GN15" s="196"/>
      <c r="GO15" s="196"/>
      <c r="GP15" s="196"/>
      <c r="GQ15" s="196"/>
      <c r="GR15" s="196"/>
      <c r="GS15" s="196"/>
      <c r="GT15" s="196"/>
      <c r="GU15" s="196"/>
      <c r="GV15" s="196"/>
      <c r="GW15" s="196"/>
      <c r="GX15" s="196"/>
      <c r="GY15" s="196"/>
      <c r="GZ15" s="196"/>
      <c r="HA15" s="196"/>
      <c r="HB15" s="196"/>
      <c r="HC15" s="196"/>
      <c r="HD15" s="196"/>
      <c r="HE15" s="196"/>
      <c r="HF15" s="196"/>
      <c r="HG15" s="196"/>
      <c r="HH15" s="196"/>
      <c r="HI15" s="196"/>
      <c r="HJ15" s="196"/>
      <c r="HK15" s="196"/>
      <c r="HL15" s="196"/>
      <c r="HM15" s="196"/>
      <c r="HN15" s="196"/>
      <c r="HO15" s="196"/>
      <c r="HP15" s="196"/>
      <c r="HQ15" s="196"/>
      <c r="HR15" s="196"/>
      <c r="HS15" s="196"/>
      <c r="HT15" s="196"/>
      <c r="HU15" s="196"/>
      <c r="HV15" s="196"/>
      <c r="HW15" s="196"/>
      <c r="HX15" s="196"/>
      <c r="HY15" s="196"/>
      <c r="HZ15" s="196"/>
      <c r="IA15" s="196"/>
      <c r="IB15" s="196"/>
      <c r="IC15" s="196"/>
      <c r="ID15" s="196"/>
      <c r="IE15" s="196"/>
      <c r="IF15" s="196"/>
      <c r="IG15" s="196"/>
      <c r="IH15" s="196"/>
      <c r="II15" s="196"/>
      <c r="IJ15" s="196"/>
      <c r="IK15" s="196"/>
      <c r="IL15" s="196"/>
      <c r="IM15" s="196"/>
      <c r="IN15" s="196"/>
      <c r="IO15" s="196"/>
      <c r="IP15" s="196"/>
      <c r="IQ15" s="196"/>
      <c r="IR15" s="196"/>
      <c r="IS15" s="196"/>
      <c r="IT15" s="196"/>
      <c r="IU15" s="196"/>
      <c r="IV15" s="196"/>
      <c r="IW15" s="196"/>
      <c r="IX15" s="196"/>
      <c r="IY15" s="196"/>
      <c r="IZ15" s="196"/>
      <c r="JA15" s="196"/>
      <c r="JB15" s="196"/>
      <c r="JC15" s="196"/>
      <c r="JD15" s="196"/>
      <c r="JE15" s="196"/>
      <c r="JF15" s="196"/>
      <c r="JG15" s="196"/>
      <c r="JH15" s="196"/>
      <c r="JI15" s="196"/>
      <c r="JJ15" s="196"/>
      <c r="JK15" s="196"/>
      <c r="JL15" s="196"/>
      <c r="JM15" s="196"/>
      <c r="JN15" s="196"/>
      <c r="JO15" s="196"/>
      <c r="JP15" s="196"/>
      <c r="JQ15" s="196"/>
      <c r="JR15" s="196"/>
      <c r="JS15" s="196"/>
      <c r="JT15" s="196"/>
      <c r="JU15" s="196"/>
      <c r="JV15" s="196"/>
      <c r="JW15" s="196"/>
      <c r="JX15" s="196"/>
      <c r="JY15" s="196"/>
      <c r="JZ15" s="196"/>
      <c r="KA15" s="196"/>
      <c r="KB15" s="196"/>
      <c r="KC15" s="196"/>
      <c r="KD15" s="196"/>
      <c r="KE15" s="196"/>
      <c r="KF15" s="196"/>
      <c r="KG15" s="196"/>
      <c r="KH15" s="196"/>
      <c r="KI15" s="196"/>
      <c r="KJ15" s="196"/>
      <c r="KK15" s="196"/>
      <c r="KL15" s="196"/>
      <c r="KM15" s="196"/>
      <c r="KN15" s="196"/>
      <c r="KO15" s="196"/>
      <c r="KP15" s="196"/>
      <c r="KQ15" s="196"/>
      <c r="KR15" s="196"/>
      <c r="KS15" s="196"/>
      <c r="KT15" s="196"/>
      <c r="KU15" s="196"/>
      <c r="KV15" s="196"/>
      <c r="KW15" s="196"/>
      <c r="KX15" s="196"/>
      <c r="KY15" s="196"/>
      <c r="KZ15" s="196"/>
      <c r="LA15" s="196"/>
      <c r="LB15" s="196"/>
      <c r="LC15" s="196"/>
      <c r="LD15" s="196"/>
      <c r="LE15" s="196"/>
      <c r="LF15" s="196"/>
      <c r="LG15" s="196"/>
      <c r="LH15" s="196"/>
      <c r="LI15" s="196"/>
      <c r="LJ15" s="196"/>
      <c r="LK15" s="196"/>
      <c r="LL15" s="196"/>
      <c r="LM15" s="196"/>
      <c r="LN15" s="196"/>
      <c r="LO15" s="196"/>
      <c r="LP15" s="196"/>
      <c r="LQ15" s="196"/>
      <c r="LR15" s="196"/>
      <c r="LS15" s="196"/>
      <c r="LT15" s="196"/>
      <c r="LU15" s="196"/>
      <c r="LV15" s="196"/>
      <c r="LW15" s="196"/>
      <c r="LX15" s="196"/>
      <c r="LY15" s="196"/>
      <c r="LZ15" s="196"/>
      <c r="MA15" s="196"/>
      <c r="MB15" s="196"/>
      <c r="MC15" s="196"/>
      <c r="MD15" s="196"/>
      <c r="ME15" s="196"/>
      <c r="MF15" s="196"/>
      <c r="MG15" s="196"/>
      <c r="MH15" s="196"/>
      <c r="MI15" s="196"/>
      <c r="MJ15" s="196"/>
      <c r="MK15" s="196"/>
      <c r="ML15" s="196"/>
      <c r="MM15" s="196"/>
      <c r="MN15" s="196"/>
      <c r="MO15" s="196"/>
      <c r="MP15" s="196"/>
      <c r="MQ15" s="196"/>
      <c r="MR15" s="196"/>
      <c r="MS15" s="196"/>
      <c r="MT15" s="196"/>
      <c r="MU15" s="196"/>
      <c r="MV15" s="196"/>
      <c r="MW15" s="196"/>
      <c r="MX15" s="196"/>
      <c r="MY15" s="196"/>
      <c r="MZ15" s="196"/>
      <c r="NA15" s="196"/>
      <c r="NB15" s="196"/>
      <c r="NC15" s="196"/>
      <c r="ND15" s="196"/>
      <c r="NE15" s="196"/>
      <c r="NF15" s="196"/>
      <c r="NG15" s="196"/>
      <c r="NH15" s="196"/>
      <c r="NI15" s="196"/>
      <c r="NJ15" s="196"/>
      <c r="NK15" s="196"/>
      <c r="NL15" s="196"/>
      <c r="NM15" s="196"/>
      <c r="NN15" s="196"/>
      <c r="NO15" s="196"/>
      <c r="NP15" s="196"/>
      <c r="NQ15" s="196"/>
      <c r="NR15" s="196"/>
      <c r="NS15" s="196"/>
      <c r="NT15" s="196"/>
      <c r="NU15" s="196"/>
      <c r="NV15" s="196"/>
      <c r="NW15" s="196"/>
      <c r="NX15" s="196"/>
      <c r="NY15" s="196"/>
      <c r="NZ15" s="196"/>
      <c r="OA15" s="196"/>
      <c r="OB15" s="196"/>
      <c r="OC15" s="196"/>
      <c r="OD15" s="196"/>
      <c r="OE15" s="196"/>
      <c r="OF15" s="196"/>
      <c r="OG15" s="196"/>
      <c r="OH15" s="196"/>
      <c r="OI15" s="196"/>
      <c r="OJ15" s="196"/>
      <c r="OK15" s="196"/>
      <c r="OL15" s="196"/>
      <c r="OM15" s="196"/>
      <c r="ON15" s="196"/>
      <c r="OO15" s="196"/>
      <c r="OP15" s="196"/>
      <c r="OQ15" s="196"/>
      <c r="OR15" s="196"/>
      <c r="OS15" s="196"/>
      <c r="OT15" s="196"/>
      <c r="OU15" s="196"/>
      <c r="OV15" s="196"/>
      <c r="OW15" s="196"/>
      <c r="OX15" s="196"/>
      <c r="OY15" s="196"/>
      <c r="OZ15" s="196"/>
      <c r="PA15" s="196"/>
      <c r="PB15" s="196"/>
      <c r="PC15" s="196"/>
      <c r="PD15" s="196"/>
      <c r="PE15" s="196"/>
      <c r="PF15" s="196"/>
      <c r="PG15" s="196"/>
      <c r="PH15" s="196"/>
      <c r="PI15" s="196"/>
      <c r="PJ15" s="196"/>
      <c r="PK15" s="196"/>
      <c r="PL15" s="196"/>
      <c r="PM15" s="196"/>
      <c r="PN15" s="196"/>
      <c r="PO15" s="196"/>
      <c r="PP15" s="196"/>
      <c r="PQ15" s="196"/>
      <c r="PR15" s="196"/>
      <c r="PS15" s="196"/>
      <c r="PT15" s="196"/>
      <c r="PU15" s="196"/>
      <c r="PV15" s="196"/>
      <c r="PW15" s="196"/>
      <c r="PX15" s="196"/>
      <c r="PY15" s="196"/>
      <c r="PZ15" s="196"/>
      <c r="QA15" s="196"/>
      <c r="QB15" s="196"/>
      <c r="QC15" s="196"/>
      <c r="QD15" s="196"/>
      <c r="QE15" s="196"/>
      <c r="QF15" s="196"/>
      <c r="QG15" s="196"/>
      <c r="QH15" s="196"/>
      <c r="QI15" s="196"/>
      <c r="QJ15" s="196"/>
      <c r="QK15" s="196"/>
      <c r="QL15" s="196"/>
      <c r="QM15" s="196"/>
      <c r="QN15" s="196"/>
      <c r="QO15" s="196"/>
      <c r="QP15" s="196"/>
      <c r="QQ15" s="196"/>
      <c r="QR15" s="196"/>
      <c r="QS15" s="196"/>
      <c r="QT15" s="196"/>
      <c r="QU15" s="196"/>
      <c r="QV15" s="196"/>
      <c r="QW15" s="196"/>
      <c r="QX15" s="196"/>
      <c r="QY15" s="196"/>
      <c r="QZ15" s="196"/>
      <c r="RA15" s="196"/>
      <c r="RB15" s="196"/>
      <c r="RC15" s="196"/>
      <c r="RD15" s="196"/>
      <c r="RE15" s="196"/>
      <c r="RF15" s="196"/>
      <c r="RG15" s="196"/>
      <c r="RH15" s="196"/>
    </row>
    <row r="16" spans="1:476" s="307" customFormat="1" ht="43.2" x14ac:dyDescent="0.3">
      <c r="A16" s="313"/>
      <c r="B16" s="250"/>
      <c r="C16" s="250"/>
      <c r="D16" s="313"/>
      <c r="E16" s="216"/>
      <c r="F16" s="314"/>
      <c r="G16" s="224" t="s">
        <v>500</v>
      </c>
      <c r="H16" s="225">
        <v>2026</v>
      </c>
      <c r="I16" s="324" t="s">
        <v>571</v>
      </c>
      <c r="J16" s="224" t="s">
        <v>499</v>
      </c>
      <c r="K16" s="310"/>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c r="DO16" s="196"/>
      <c r="DP16" s="196"/>
      <c r="DQ16" s="196"/>
      <c r="DR16" s="196"/>
      <c r="DS16" s="196"/>
      <c r="DT16" s="196"/>
      <c r="DU16" s="196"/>
      <c r="DV16" s="196"/>
      <c r="DW16" s="196"/>
      <c r="DX16" s="196"/>
      <c r="DY16" s="196"/>
      <c r="DZ16" s="196"/>
      <c r="EA16" s="196"/>
      <c r="EB16" s="196"/>
      <c r="EC16" s="196"/>
      <c r="ED16" s="196"/>
      <c r="EE16" s="196"/>
      <c r="EF16" s="196"/>
      <c r="EG16" s="196"/>
      <c r="EH16" s="196"/>
      <c r="EI16" s="196"/>
      <c r="EJ16" s="196"/>
      <c r="EK16" s="196"/>
      <c r="EL16" s="196"/>
      <c r="EM16" s="196"/>
      <c r="EN16" s="196"/>
      <c r="EO16" s="196"/>
      <c r="EP16" s="196"/>
      <c r="EQ16" s="196"/>
      <c r="ER16" s="196"/>
      <c r="ES16" s="196"/>
      <c r="ET16" s="196"/>
      <c r="EU16" s="196"/>
      <c r="EV16" s="196"/>
      <c r="EW16" s="196"/>
      <c r="EX16" s="196"/>
      <c r="EY16" s="196"/>
      <c r="EZ16" s="196"/>
      <c r="FA16" s="196"/>
      <c r="FB16" s="196"/>
      <c r="FC16" s="196"/>
      <c r="FD16" s="196"/>
      <c r="FE16" s="196"/>
      <c r="FF16" s="196"/>
      <c r="FG16" s="196"/>
      <c r="FH16" s="196"/>
      <c r="FI16" s="196"/>
      <c r="FJ16" s="196"/>
      <c r="FK16" s="196"/>
      <c r="FL16" s="196"/>
      <c r="FM16" s="196"/>
      <c r="FN16" s="196"/>
      <c r="FO16" s="196"/>
      <c r="FP16" s="196"/>
      <c r="FQ16" s="196"/>
      <c r="FR16" s="196"/>
      <c r="FS16" s="196"/>
      <c r="FT16" s="196"/>
      <c r="FU16" s="196"/>
      <c r="FV16" s="196"/>
      <c r="FW16" s="196"/>
      <c r="FX16" s="196"/>
      <c r="FY16" s="196"/>
      <c r="FZ16" s="196"/>
      <c r="GA16" s="196"/>
      <c r="GB16" s="196"/>
      <c r="GC16" s="196"/>
      <c r="GD16" s="196"/>
      <c r="GE16" s="196"/>
      <c r="GF16" s="196"/>
      <c r="GG16" s="196"/>
      <c r="GH16" s="196"/>
      <c r="GI16" s="196"/>
      <c r="GJ16" s="196"/>
      <c r="GK16" s="196"/>
      <c r="GL16" s="196"/>
      <c r="GM16" s="196"/>
      <c r="GN16" s="196"/>
      <c r="GO16" s="196"/>
      <c r="GP16" s="196"/>
      <c r="GQ16" s="196"/>
      <c r="GR16" s="196"/>
      <c r="GS16" s="196"/>
      <c r="GT16" s="196"/>
      <c r="GU16" s="196"/>
      <c r="GV16" s="196"/>
      <c r="GW16" s="196"/>
      <c r="GX16" s="196"/>
      <c r="GY16" s="196"/>
      <c r="GZ16" s="196"/>
      <c r="HA16" s="196"/>
      <c r="HB16" s="196"/>
      <c r="HC16" s="196"/>
      <c r="HD16" s="196"/>
      <c r="HE16" s="196"/>
      <c r="HF16" s="196"/>
      <c r="HG16" s="196"/>
      <c r="HH16" s="196"/>
      <c r="HI16" s="196"/>
      <c r="HJ16" s="196"/>
      <c r="HK16" s="196"/>
      <c r="HL16" s="196"/>
      <c r="HM16" s="196"/>
      <c r="HN16" s="196"/>
      <c r="HO16" s="196"/>
      <c r="HP16" s="196"/>
      <c r="HQ16" s="196"/>
      <c r="HR16" s="196"/>
      <c r="HS16" s="196"/>
      <c r="HT16" s="196"/>
      <c r="HU16" s="196"/>
      <c r="HV16" s="196"/>
      <c r="HW16" s="196"/>
      <c r="HX16" s="196"/>
      <c r="HY16" s="196"/>
      <c r="HZ16" s="196"/>
      <c r="IA16" s="196"/>
      <c r="IB16" s="196"/>
      <c r="IC16" s="196"/>
      <c r="ID16" s="196"/>
      <c r="IE16" s="196"/>
      <c r="IF16" s="196"/>
      <c r="IG16" s="196"/>
      <c r="IH16" s="196"/>
      <c r="II16" s="196"/>
      <c r="IJ16" s="196"/>
      <c r="IK16" s="196"/>
      <c r="IL16" s="196"/>
      <c r="IM16" s="196"/>
      <c r="IN16" s="196"/>
      <c r="IO16" s="196"/>
      <c r="IP16" s="196"/>
      <c r="IQ16" s="196"/>
      <c r="IR16" s="196"/>
      <c r="IS16" s="196"/>
      <c r="IT16" s="196"/>
      <c r="IU16" s="196"/>
      <c r="IV16" s="196"/>
      <c r="IW16" s="196"/>
      <c r="IX16" s="196"/>
      <c r="IY16" s="196"/>
      <c r="IZ16" s="196"/>
      <c r="JA16" s="196"/>
      <c r="JB16" s="196"/>
      <c r="JC16" s="196"/>
      <c r="JD16" s="196"/>
      <c r="JE16" s="196"/>
      <c r="JF16" s="196"/>
      <c r="JG16" s="196"/>
      <c r="JH16" s="196"/>
      <c r="JI16" s="196"/>
      <c r="JJ16" s="196"/>
      <c r="JK16" s="196"/>
      <c r="JL16" s="196"/>
      <c r="JM16" s="196"/>
      <c r="JN16" s="196"/>
      <c r="JO16" s="196"/>
      <c r="JP16" s="196"/>
      <c r="JQ16" s="196"/>
      <c r="JR16" s="196"/>
      <c r="JS16" s="196"/>
      <c r="JT16" s="196"/>
      <c r="JU16" s="196"/>
      <c r="JV16" s="196"/>
      <c r="JW16" s="196"/>
      <c r="JX16" s="196"/>
      <c r="JY16" s="196"/>
      <c r="JZ16" s="196"/>
      <c r="KA16" s="196"/>
      <c r="KB16" s="196"/>
      <c r="KC16" s="196"/>
      <c r="KD16" s="196"/>
      <c r="KE16" s="196"/>
      <c r="KF16" s="196"/>
      <c r="KG16" s="196"/>
      <c r="KH16" s="196"/>
      <c r="KI16" s="196"/>
      <c r="KJ16" s="196"/>
      <c r="KK16" s="196"/>
      <c r="KL16" s="196"/>
      <c r="KM16" s="196"/>
      <c r="KN16" s="196"/>
      <c r="KO16" s="196"/>
      <c r="KP16" s="196"/>
      <c r="KQ16" s="196"/>
      <c r="KR16" s="196"/>
      <c r="KS16" s="196"/>
      <c r="KT16" s="196"/>
      <c r="KU16" s="196"/>
      <c r="KV16" s="196"/>
      <c r="KW16" s="196"/>
      <c r="KX16" s="196"/>
      <c r="KY16" s="196"/>
      <c r="KZ16" s="196"/>
      <c r="LA16" s="196"/>
      <c r="LB16" s="196"/>
      <c r="LC16" s="196"/>
      <c r="LD16" s="196"/>
      <c r="LE16" s="196"/>
      <c r="LF16" s="196"/>
      <c r="LG16" s="196"/>
      <c r="LH16" s="196"/>
      <c r="LI16" s="196"/>
      <c r="LJ16" s="196"/>
      <c r="LK16" s="196"/>
      <c r="LL16" s="196"/>
      <c r="LM16" s="196"/>
      <c r="LN16" s="196"/>
      <c r="LO16" s="196"/>
      <c r="LP16" s="196"/>
      <c r="LQ16" s="196"/>
      <c r="LR16" s="196"/>
      <c r="LS16" s="196"/>
      <c r="LT16" s="196"/>
      <c r="LU16" s="196"/>
      <c r="LV16" s="196"/>
      <c r="LW16" s="196"/>
      <c r="LX16" s="196"/>
      <c r="LY16" s="196"/>
      <c r="LZ16" s="196"/>
      <c r="MA16" s="196"/>
      <c r="MB16" s="196"/>
      <c r="MC16" s="196"/>
      <c r="MD16" s="196"/>
      <c r="ME16" s="196"/>
      <c r="MF16" s="196"/>
      <c r="MG16" s="196"/>
      <c r="MH16" s="196"/>
      <c r="MI16" s="196"/>
      <c r="MJ16" s="196"/>
      <c r="MK16" s="196"/>
      <c r="ML16" s="196"/>
      <c r="MM16" s="196"/>
      <c r="MN16" s="196"/>
      <c r="MO16" s="196"/>
      <c r="MP16" s="196"/>
      <c r="MQ16" s="196"/>
      <c r="MR16" s="196"/>
      <c r="MS16" s="196"/>
      <c r="MT16" s="196"/>
      <c r="MU16" s="196"/>
      <c r="MV16" s="196"/>
      <c r="MW16" s="196"/>
      <c r="MX16" s="196"/>
      <c r="MY16" s="196"/>
      <c r="MZ16" s="196"/>
      <c r="NA16" s="196"/>
      <c r="NB16" s="196"/>
      <c r="NC16" s="196"/>
      <c r="ND16" s="196"/>
      <c r="NE16" s="196"/>
      <c r="NF16" s="196"/>
      <c r="NG16" s="196"/>
      <c r="NH16" s="196"/>
      <c r="NI16" s="196"/>
      <c r="NJ16" s="196"/>
      <c r="NK16" s="196"/>
      <c r="NL16" s="196"/>
      <c r="NM16" s="196"/>
      <c r="NN16" s="196"/>
      <c r="NO16" s="196"/>
      <c r="NP16" s="196"/>
      <c r="NQ16" s="196"/>
      <c r="NR16" s="196"/>
      <c r="NS16" s="196"/>
      <c r="NT16" s="196"/>
      <c r="NU16" s="196"/>
      <c r="NV16" s="196"/>
      <c r="NW16" s="196"/>
      <c r="NX16" s="196"/>
      <c r="NY16" s="196"/>
      <c r="NZ16" s="196"/>
      <c r="OA16" s="196"/>
      <c r="OB16" s="196"/>
      <c r="OC16" s="196"/>
      <c r="OD16" s="196"/>
      <c r="OE16" s="196"/>
      <c r="OF16" s="196"/>
      <c r="OG16" s="196"/>
      <c r="OH16" s="196"/>
      <c r="OI16" s="196"/>
      <c r="OJ16" s="196"/>
      <c r="OK16" s="196"/>
      <c r="OL16" s="196"/>
      <c r="OM16" s="196"/>
      <c r="ON16" s="196"/>
      <c r="OO16" s="196"/>
      <c r="OP16" s="196"/>
      <c r="OQ16" s="196"/>
      <c r="OR16" s="196"/>
      <c r="OS16" s="196"/>
      <c r="OT16" s="196"/>
      <c r="OU16" s="196"/>
      <c r="OV16" s="196"/>
      <c r="OW16" s="196"/>
      <c r="OX16" s="196"/>
      <c r="OY16" s="196"/>
      <c r="OZ16" s="196"/>
      <c r="PA16" s="196"/>
      <c r="PB16" s="196"/>
      <c r="PC16" s="196"/>
      <c r="PD16" s="196"/>
      <c r="PE16" s="196"/>
      <c r="PF16" s="196"/>
      <c r="PG16" s="196"/>
      <c r="PH16" s="196"/>
      <c r="PI16" s="196"/>
      <c r="PJ16" s="196"/>
      <c r="PK16" s="196"/>
      <c r="PL16" s="196"/>
      <c r="PM16" s="196"/>
      <c r="PN16" s="196"/>
      <c r="PO16" s="196"/>
      <c r="PP16" s="196"/>
      <c r="PQ16" s="196"/>
      <c r="PR16" s="196"/>
      <c r="PS16" s="196"/>
      <c r="PT16" s="196"/>
      <c r="PU16" s="196"/>
      <c r="PV16" s="196"/>
      <c r="PW16" s="196"/>
      <c r="PX16" s="196"/>
      <c r="PY16" s="196"/>
      <c r="PZ16" s="196"/>
      <c r="QA16" s="196"/>
      <c r="QB16" s="196"/>
      <c r="QC16" s="196"/>
      <c r="QD16" s="196"/>
      <c r="QE16" s="196"/>
      <c r="QF16" s="196"/>
      <c r="QG16" s="196"/>
      <c r="QH16" s="196"/>
      <c r="QI16" s="196"/>
      <c r="QJ16" s="196"/>
      <c r="QK16" s="196"/>
      <c r="QL16" s="196"/>
      <c r="QM16" s="196"/>
      <c r="QN16" s="196"/>
      <c r="QO16" s="196"/>
      <c r="QP16" s="196"/>
      <c r="QQ16" s="196"/>
      <c r="QR16" s="196"/>
      <c r="QS16" s="196"/>
      <c r="QT16" s="196"/>
      <c r="QU16" s="196"/>
      <c r="QV16" s="196"/>
      <c r="QW16" s="196"/>
      <c r="QX16" s="196"/>
      <c r="QY16" s="196"/>
      <c r="QZ16" s="196"/>
      <c r="RA16" s="196"/>
      <c r="RB16" s="196"/>
      <c r="RC16" s="196"/>
      <c r="RD16" s="196"/>
      <c r="RE16" s="196"/>
      <c r="RF16" s="196"/>
      <c r="RG16" s="196"/>
      <c r="RH16" s="196"/>
    </row>
    <row r="17" spans="1:476" s="307" customFormat="1" ht="43.2" x14ac:dyDescent="0.3">
      <c r="A17" s="315"/>
      <c r="B17" s="119"/>
      <c r="C17" s="119"/>
      <c r="D17" s="315"/>
      <c r="E17" s="211"/>
      <c r="F17" s="311"/>
      <c r="G17" s="224" t="s">
        <v>516</v>
      </c>
      <c r="H17" s="225" t="s">
        <v>551</v>
      </c>
      <c r="I17" s="324" t="s">
        <v>572</v>
      </c>
      <c r="J17" s="224" t="s">
        <v>508</v>
      </c>
      <c r="K17" s="310"/>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c r="DK17" s="196"/>
      <c r="DL17" s="196"/>
      <c r="DM17" s="196"/>
      <c r="DN17" s="196"/>
      <c r="DO17" s="196"/>
      <c r="DP17" s="196"/>
      <c r="DQ17" s="196"/>
      <c r="DR17" s="196"/>
      <c r="DS17" s="196"/>
      <c r="DT17" s="196"/>
      <c r="DU17" s="196"/>
      <c r="DV17" s="196"/>
      <c r="DW17" s="196"/>
      <c r="DX17" s="196"/>
      <c r="DY17" s="196"/>
      <c r="DZ17" s="196"/>
      <c r="EA17" s="196"/>
      <c r="EB17" s="196"/>
      <c r="EC17" s="196"/>
      <c r="ED17" s="196"/>
      <c r="EE17" s="196"/>
      <c r="EF17" s="196"/>
      <c r="EG17" s="196"/>
      <c r="EH17" s="196"/>
      <c r="EI17" s="196"/>
      <c r="EJ17" s="196"/>
      <c r="EK17" s="196"/>
      <c r="EL17" s="196"/>
      <c r="EM17" s="196"/>
      <c r="EN17" s="196"/>
      <c r="EO17" s="196"/>
      <c r="EP17" s="196"/>
      <c r="EQ17" s="196"/>
      <c r="ER17" s="196"/>
      <c r="ES17" s="196"/>
      <c r="ET17" s="196"/>
      <c r="EU17" s="196"/>
      <c r="EV17" s="196"/>
      <c r="EW17" s="196"/>
      <c r="EX17" s="196"/>
      <c r="EY17" s="196"/>
      <c r="EZ17" s="196"/>
      <c r="FA17" s="196"/>
      <c r="FB17" s="196"/>
      <c r="FC17" s="196"/>
      <c r="FD17" s="196"/>
      <c r="FE17" s="196"/>
      <c r="FF17" s="196"/>
      <c r="FG17" s="196"/>
      <c r="FH17" s="196"/>
      <c r="FI17" s="196"/>
      <c r="FJ17" s="196"/>
      <c r="FK17" s="196"/>
      <c r="FL17" s="196"/>
      <c r="FM17" s="196"/>
      <c r="FN17" s="196"/>
      <c r="FO17" s="196"/>
      <c r="FP17" s="196"/>
      <c r="FQ17" s="196"/>
      <c r="FR17" s="196"/>
      <c r="FS17" s="196"/>
      <c r="FT17" s="196"/>
      <c r="FU17" s="196"/>
      <c r="FV17" s="196"/>
      <c r="FW17" s="196"/>
      <c r="FX17" s="196"/>
      <c r="FY17" s="196"/>
      <c r="FZ17" s="196"/>
      <c r="GA17" s="196"/>
      <c r="GB17" s="196"/>
      <c r="GC17" s="196"/>
      <c r="GD17" s="196"/>
      <c r="GE17" s="196"/>
      <c r="GF17" s="196"/>
      <c r="GG17" s="196"/>
      <c r="GH17" s="196"/>
      <c r="GI17" s="196"/>
      <c r="GJ17" s="196"/>
      <c r="GK17" s="196"/>
      <c r="GL17" s="196"/>
      <c r="GM17" s="196"/>
      <c r="GN17" s="196"/>
      <c r="GO17" s="196"/>
      <c r="GP17" s="196"/>
      <c r="GQ17" s="196"/>
      <c r="GR17" s="196"/>
      <c r="GS17" s="196"/>
      <c r="GT17" s="196"/>
      <c r="GU17" s="196"/>
      <c r="GV17" s="196"/>
      <c r="GW17" s="196"/>
      <c r="GX17" s="196"/>
      <c r="GY17" s="196"/>
      <c r="GZ17" s="196"/>
      <c r="HA17" s="196"/>
      <c r="HB17" s="196"/>
      <c r="HC17" s="196"/>
      <c r="HD17" s="196"/>
      <c r="HE17" s="196"/>
      <c r="HF17" s="196"/>
      <c r="HG17" s="196"/>
      <c r="HH17" s="196"/>
      <c r="HI17" s="196"/>
      <c r="HJ17" s="196"/>
      <c r="HK17" s="196"/>
      <c r="HL17" s="196"/>
      <c r="HM17" s="196"/>
      <c r="HN17" s="196"/>
      <c r="HO17" s="196"/>
      <c r="HP17" s="196"/>
      <c r="HQ17" s="196"/>
      <c r="HR17" s="196"/>
      <c r="HS17" s="196"/>
      <c r="HT17" s="196"/>
      <c r="HU17" s="196"/>
      <c r="HV17" s="196"/>
      <c r="HW17" s="196"/>
      <c r="HX17" s="196"/>
      <c r="HY17" s="196"/>
      <c r="HZ17" s="196"/>
      <c r="IA17" s="196"/>
      <c r="IB17" s="196"/>
      <c r="IC17" s="196"/>
      <c r="ID17" s="196"/>
      <c r="IE17" s="196"/>
      <c r="IF17" s="196"/>
      <c r="IG17" s="196"/>
      <c r="IH17" s="196"/>
      <c r="II17" s="196"/>
      <c r="IJ17" s="196"/>
      <c r="IK17" s="196"/>
      <c r="IL17" s="196"/>
      <c r="IM17" s="196"/>
      <c r="IN17" s="196"/>
      <c r="IO17" s="196"/>
      <c r="IP17" s="196"/>
      <c r="IQ17" s="196"/>
      <c r="IR17" s="196"/>
      <c r="IS17" s="196"/>
      <c r="IT17" s="196"/>
      <c r="IU17" s="196"/>
      <c r="IV17" s="196"/>
      <c r="IW17" s="196"/>
      <c r="IX17" s="196"/>
      <c r="IY17" s="196"/>
      <c r="IZ17" s="196"/>
      <c r="JA17" s="196"/>
      <c r="JB17" s="196"/>
      <c r="JC17" s="196"/>
      <c r="JD17" s="196"/>
      <c r="JE17" s="196"/>
      <c r="JF17" s="196"/>
      <c r="JG17" s="196"/>
      <c r="JH17" s="196"/>
      <c r="JI17" s="196"/>
      <c r="JJ17" s="196"/>
      <c r="JK17" s="196"/>
      <c r="JL17" s="196"/>
      <c r="JM17" s="196"/>
      <c r="JN17" s="196"/>
      <c r="JO17" s="196"/>
      <c r="JP17" s="196"/>
      <c r="JQ17" s="196"/>
      <c r="JR17" s="196"/>
      <c r="JS17" s="196"/>
      <c r="JT17" s="196"/>
      <c r="JU17" s="196"/>
      <c r="JV17" s="196"/>
      <c r="JW17" s="196"/>
      <c r="JX17" s="196"/>
      <c r="JY17" s="196"/>
      <c r="JZ17" s="196"/>
      <c r="KA17" s="196"/>
      <c r="KB17" s="196"/>
      <c r="KC17" s="196"/>
      <c r="KD17" s="196"/>
      <c r="KE17" s="196"/>
      <c r="KF17" s="196"/>
      <c r="KG17" s="196"/>
      <c r="KH17" s="196"/>
      <c r="KI17" s="196"/>
      <c r="KJ17" s="196"/>
      <c r="KK17" s="196"/>
      <c r="KL17" s="196"/>
      <c r="KM17" s="196"/>
      <c r="KN17" s="196"/>
      <c r="KO17" s="196"/>
      <c r="KP17" s="196"/>
      <c r="KQ17" s="196"/>
      <c r="KR17" s="196"/>
      <c r="KS17" s="196"/>
      <c r="KT17" s="196"/>
      <c r="KU17" s="196"/>
      <c r="KV17" s="196"/>
      <c r="KW17" s="196"/>
      <c r="KX17" s="196"/>
      <c r="KY17" s="196"/>
      <c r="KZ17" s="196"/>
      <c r="LA17" s="196"/>
      <c r="LB17" s="196"/>
      <c r="LC17" s="196"/>
      <c r="LD17" s="196"/>
      <c r="LE17" s="196"/>
      <c r="LF17" s="196"/>
      <c r="LG17" s="196"/>
      <c r="LH17" s="196"/>
      <c r="LI17" s="196"/>
      <c r="LJ17" s="196"/>
      <c r="LK17" s="196"/>
      <c r="LL17" s="196"/>
      <c r="LM17" s="196"/>
      <c r="LN17" s="196"/>
      <c r="LO17" s="196"/>
      <c r="LP17" s="196"/>
      <c r="LQ17" s="196"/>
      <c r="LR17" s="196"/>
      <c r="LS17" s="196"/>
      <c r="LT17" s="196"/>
      <c r="LU17" s="196"/>
      <c r="LV17" s="196"/>
      <c r="LW17" s="196"/>
      <c r="LX17" s="196"/>
      <c r="LY17" s="196"/>
      <c r="LZ17" s="196"/>
      <c r="MA17" s="196"/>
      <c r="MB17" s="196"/>
      <c r="MC17" s="196"/>
      <c r="MD17" s="196"/>
      <c r="ME17" s="196"/>
      <c r="MF17" s="196"/>
      <c r="MG17" s="196"/>
      <c r="MH17" s="196"/>
      <c r="MI17" s="196"/>
      <c r="MJ17" s="196"/>
      <c r="MK17" s="196"/>
      <c r="ML17" s="196"/>
      <c r="MM17" s="196"/>
      <c r="MN17" s="196"/>
      <c r="MO17" s="196"/>
      <c r="MP17" s="196"/>
      <c r="MQ17" s="196"/>
      <c r="MR17" s="196"/>
      <c r="MS17" s="196"/>
      <c r="MT17" s="196"/>
      <c r="MU17" s="196"/>
      <c r="MV17" s="196"/>
      <c r="MW17" s="196"/>
      <c r="MX17" s="196"/>
      <c r="MY17" s="196"/>
      <c r="MZ17" s="196"/>
      <c r="NA17" s="196"/>
      <c r="NB17" s="196"/>
      <c r="NC17" s="196"/>
      <c r="ND17" s="196"/>
      <c r="NE17" s="196"/>
      <c r="NF17" s="196"/>
      <c r="NG17" s="196"/>
      <c r="NH17" s="196"/>
      <c r="NI17" s="196"/>
      <c r="NJ17" s="196"/>
      <c r="NK17" s="196"/>
      <c r="NL17" s="196"/>
      <c r="NM17" s="196"/>
      <c r="NN17" s="196"/>
      <c r="NO17" s="196"/>
      <c r="NP17" s="196"/>
      <c r="NQ17" s="196"/>
      <c r="NR17" s="196"/>
      <c r="NS17" s="196"/>
      <c r="NT17" s="196"/>
      <c r="NU17" s="196"/>
      <c r="NV17" s="196"/>
      <c r="NW17" s="196"/>
      <c r="NX17" s="196"/>
      <c r="NY17" s="196"/>
      <c r="NZ17" s="196"/>
      <c r="OA17" s="196"/>
      <c r="OB17" s="196"/>
      <c r="OC17" s="196"/>
      <c r="OD17" s="196"/>
      <c r="OE17" s="196"/>
      <c r="OF17" s="196"/>
      <c r="OG17" s="196"/>
      <c r="OH17" s="196"/>
      <c r="OI17" s="196"/>
      <c r="OJ17" s="196"/>
      <c r="OK17" s="196"/>
      <c r="OL17" s="196"/>
      <c r="OM17" s="196"/>
      <c r="ON17" s="196"/>
      <c r="OO17" s="196"/>
      <c r="OP17" s="196"/>
      <c r="OQ17" s="196"/>
      <c r="OR17" s="196"/>
      <c r="OS17" s="196"/>
      <c r="OT17" s="196"/>
      <c r="OU17" s="196"/>
      <c r="OV17" s="196"/>
      <c r="OW17" s="196"/>
      <c r="OX17" s="196"/>
      <c r="OY17" s="196"/>
      <c r="OZ17" s="196"/>
      <c r="PA17" s="196"/>
      <c r="PB17" s="196"/>
      <c r="PC17" s="196"/>
      <c r="PD17" s="196"/>
      <c r="PE17" s="196"/>
      <c r="PF17" s="196"/>
      <c r="PG17" s="196"/>
      <c r="PH17" s="196"/>
      <c r="PI17" s="196"/>
      <c r="PJ17" s="196"/>
      <c r="PK17" s="196"/>
      <c r="PL17" s="196"/>
      <c r="PM17" s="196"/>
      <c r="PN17" s="196"/>
      <c r="PO17" s="196"/>
      <c r="PP17" s="196"/>
      <c r="PQ17" s="196"/>
      <c r="PR17" s="196"/>
      <c r="PS17" s="196"/>
      <c r="PT17" s="196"/>
      <c r="PU17" s="196"/>
      <c r="PV17" s="196"/>
      <c r="PW17" s="196"/>
      <c r="PX17" s="196"/>
      <c r="PY17" s="196"/>
      <c r="PZ17" s="196"/>
      <c r="QA17" s="196"/>
      <c r="QB17" s="196"/>
      <c r="QC17" s="196"/>
      <c r="QD17" s="196"/>
      <c r="QE17" s="196"/>
      <c r="QF17" s="196"/>
      <c r="QG17" s="196"/>
      <c r="QH17" s="196"/>
      <c r="QI17" s="196"/>
      <c r="QJ17" s="196"/>
      <c r="QK17" s="196"/>
      <c r="QL17" s="196"/>
      <c r="QM17" s="196"/>
      <c r="QN17" s="196"/>
      <c r="QO17" s="196"/>
      <c r="QP17" s="196"/>
      <c r="QQ17" s="196"/>
      <c r="QR17" s="196"/>
      <c r="QS17" s="196"/>
      <c r="QT17" s="196"/>
      <c r="QU17" s="196"/>
      <c r="QV17" s="196"/>
      <c r="QW17" s="196"/>
      <c r="QX17" s="196"/>
      <c r="QY17" s="196"/>
      <c r="QZ17" s="196"/>
      <c r="RA17" s="196"/>
      <c r="RB17" s="196"/>
      <c r="RC17" s="196"/>
      <c r="RD17" s="196"/>
      <c r="RE17" s="196"/>
      <c r="RF17" s="196"/>
      <c r="RG17" s="196"/>
      <c r="RH17" s="196"/>
    </row>
    <row r="18" spans="1:476" s="307" customFormat="1" ht="43.2" x14ac:dyDescent="0.3">
      <c r="A18" s="304" t="s">
        <v>146</v>
      </c>
      <c r="B18" s="118" t="s">
        <v>27</v>
      </c>
      <c r="C18" s="118"/>
      <c r="D18" s="224" t="s">
        <v>663</v>
      </c>
      <c r="E18" s="207" t="s">
        <v>663</v>
      </c>
      <c r="F18" s="214"/>
      <c r="G18" s="224" t="s">
        <v>250</v>
      </c>
      <c r="H18" s="225" t="s">
        <v>551</v>
      </c>
      <c r="I18" s="324" t="s">
        <v>573</v>
      </c>
      <c r="J18" s="224" t="s">
        <v>277</v>
      </c>
      <c r="K18" s="310"/>
      <c r="L18" s="18"/>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c r="CV18" s="196"/>
      <c r="CW18" s="196"/>
      <c r="CX18" s="196"/>
      <c r="CY18" s="196"/>
      <c r="CZ18" s="196"/>
      <c r="DA18" s="196"/>
      <c r="DB18" s="196"/>
      <c r="DC18" s="196"/>
      <c r="DD18" s="196"/>
      <c r="DE18" s="196"/>
      <c r="DF18" s="196"/>
      <c r="DG18" s="196"/>
      <c r="DH18" s="196"/>
      <c r="DI18" s="196"/>
      <c r="DJ18" s="196"/>
      <c r="DK18" s="196"/>
      <c r="DL18" s="196"/>
      <c r="DM18" s="196"/>
      <c r="DN18" s="196"/>
      <c r="DO18" s="196"/>
      <c r="DP18" s="196"/>
      <c r="DQ18" s="196"/>
      <c r="DR18" s="196"/>
      <c r="DS18" s="196"/>
      <c r="DT18" s="196"/>
      <c r="DU18" s="196"/>
      <c r="DV18" s="196"/>
      <c r="DW18" s="196"/>
      <c r="DX18" s="196"/>
      <c r="DY18" s="196"/>
      <c r="DZ18" s="196"/>
      <c r="EA18" s="196"/>
      <c r="EB18" s="196"/>
      <c r="EC18" s="196"/>
      <c r="ED18" s="196"/>
      <c r="EE18" s="196"/>
      <c r="EF18" s="196"/>
      <c r="EG18" s="196"/>
      <c r="EH18" s="196"/>
      <c r="EI18" s="196"/>
      <c r="EJ18" s="196"/>
      <c r="EK18" s="196"/>
      <c r="EL18" s="196"/>
      <c r="EM18" s="196"/>
      <c r="EN18" s="196"/>
      <c r="EO18" s="196"/>
      <c r="EP18" s="196"/>
      <c r="EQ18" s="196"/>
      <c r="ER18" s="196"/>
      <c r="ES18" s="196"/>
      <c r="ET18" s="196"/>
      <c r="EU18" s="196"/>
      <c r="EV18" s="196"/>
      <c r="EW18" s="196"/>
      <c r="EX18" s="196"/>
      <c r="EY18" s="196"/>
      <c r="EZ18" s="196"/>
      <c r="FA18" s="196"/>
      <c r="FB18" s="196"/>
      <c r="FC18" s="196"/>
      <c r="FD18" s="196"/>
      <c r="FE18" s="196"/>
      <c r="FF18" s="196"/>
      <c r="FG18" s="196"/>
      <c r="FH18" s="196"/>
      <c r="FI18" s="196"/>
      <c r="FJ18" s="196"/>
      <c r="FK18" s="196"/>
      <c r="FL18" s="196"/>
      <c r="FM18" s="196"/>
      <c r="FN18" s="196"/>
      <c r="FO18" s="196"/>
      <c r="FP18" s="196"/>
      <c r="FQ18" s="196"/>
      <c r="FR18" s="196"/>
      <c r="FS18" s="196"/>
      <c r="FT18" s="196"/>
      <c r="FU18" s="196"/>
      <c r="FV18" s="196"/>
      <c r="FW18" s="196"/>
      <c r="FX18" s="196"/>
      <c r="FY18" s="196"/>
      <c r="FZ18" s="196"/>
      <c r="GA18" s="196"/>
      <c r="GB18" s="196"/>
      <c r="GC18" s="196"/>
      <c r="GD18" s="196"/>
      <c r="GE18" s="196"/>
      <c r="GF18" s="196"/>
      <c r="GG18" s="196"/>
      <c r="GH18" s="196"/>
      <c r="GI18" s="196"/>
      <c r="GJ18" s="196"/>
      <c r="GK18" s="196"/>
      <c r="GL18" s="196"/>
      <c r="GM18" s="196"/>
      <c r="GN18" s="196"/>
      <c r="GO18" s="196"/>
      <c r="GP18" s="196"/>
      <c r="GQ18" s="196"/>
      <c r="GR18" s="196"/>
      <c r="GS18" s="196"/>
      <c r="GT18" s="196"/>
      <c r="GU18" s="196"/>
      <c r="GV18" s="196"/>
      <c r="GW18" s="196"/>
      <c r="GX18" s="196"/>
      <c r="GY18" s="196"/>
      <c r="GZ18" s="196"/>
      <c r="HA18" s="196"/>
      <c r="HB18" s="196"/>
      <c r="HC18" s="196"/>
      <c r="HD18" s="196"/>
      <c r="HE18" s="196"/>
      <c r="HF18" s="196"/>
      <c r="HG18" s="196"/>
      <c r="HH18" s="196"/>
      <c r="HI18" s="196"/>
      <c r="HJ18" s="196"/>
      <c r="HK18" s="196"/>
      <c r="HL18" s="196"/>
      <c r="HM18" s="196"/>
      <c r="HN18" s="196"/>
      <c r="HO18" s="196"/>
      <c r="HP18" s="196"/>
      <c r="HQ18" s="196"/>
      <c r="HR18" s="196"/>
      <c r="HS18" s="196"/>
      <c r="HT18" s="196"/>
      <c r="HU18" s="196"/>
      <c r="HV18" s="196"/>
      <c r="HW18" s="196"/>
      <c r="HX18" s="196"/>
      <c r="HY18" s="196"/>
      <c r="HZ18" s="196"/>
      <c r="IA18" s="196"/>
      <c r="IB18" s="196"/>
      <c r="IC18" s="196"/>
      <c r="ID18" s="196"/>
      <c r="IE18" s="196"/>
      <c r="IF18" s="196"/>
      <c r="IG18" s="196"/>
      <c r="IH18" s="196"/>
      <c r="II18" s="196"/>
      <c r="IJ18" s="196"/>
      <c r="IK18" s="196"/>
      <c r="IL18" s="196"/>
      <c r="IM18" s="196"/>
      <c r="IN18" s="196"/>
      <c r="IO18" s="196"/>
      <c r="IP18" s="196"/>
      <c r="IQ18" s="196"/>
      <c r="IR18" s="196"/>
      <c r="IS18" s="196"/>
      <c r="IT18" s="196"/>
      <c r="IU18" s="196"/>
      <c r="IV18" s="196"/>
      <c r="IW18" s="196"/>
      <c r="IX18" s="196"/>
      <c r="IY18" s="196"/>
      <c r="IZ18" s="196"/>
      <c r="JA18" s="196"/>
      <c r="JB18" s="196"/>
      <c r="JC18" s="196"/>
      <c r="JD18" s="196"/>
      <c r="JE18" s="196"/>
      <c r="JF18" s="196"/>
      <c r="JG18" s="196"/>
      <c r="JH18" s="196"/>
      <c r="JI18" s="196"/>
      <c r="JJ18" s="196"/>
      <c r="JK18" s="196"/>
      <c r="JL18" s="196"/>
      <c r="JM18" s="196"/>
      <c r="JN18" s="196"/>
      <c r="JO18" s="196"/>
      <c r="JP18" s="196"/>
      <c r="JQ18" s="196"/>
      <c r="JR18" s="196"/>
      <c r="JS18" s="196"/>
      <c r="JT18" s="196"/>
      <c r="JU18" s="196"/>
      <c r="JV18" s="196"/>
      <c r="JW18" s="196"/>
      <c r="JX18" s="196"/>
      <c r="JY18" s="196"/>
      <c r="JZ18" s="196"/>
      <c r="KA18" s="196"/>
      <c r="KB18" s="196"/>
      <c r="KC18" s="196"/>
      <c r="KD18" s="196"/>
      <c r="KE18" s="196"/>
      <c r="KF18" s="196"/>
      <c r="KG18" s="196"/>
      <c r="KH18" s="196"/>
      <c r="KI18" s="196"/>
      <c r="KJ18" s="196"/>
      <c r="KK18" s="196"/>
      <c r="KL18" s="196"/>
      <c r="KM18" s="196"/>
      <c r="KN18" s="196"/>
      <c r="KO18" s="196"/>
      <c r="KP18" s="196"/>
      <c r="KQ18" s="196"/>
      <c r="KR18" s="196"/>
      <c r="KS18" s="196"/>
      <c r="KT18" s="196"/>
      <c r="KU18" s="196"/>
      <c r="KV18" s="196"/>
      <c r="KW18" s="196"/>
      <c r="KX18" s="196"/>
      <c r="KY18" s="196"/>
      <c r="KZ18" s="196"/>
      <c r="LA18" s="196"/>
      <c r="LB18" s="196"/>
      <c r="LC18" s="196"/>
      <c r="LD18" s="196"/>
      <c r="LE18" s="196"/>
      <c r="LF18" s="196"/>
      <c r="LG18" s="196"/>
      <c r="LH18" s="196"/>
      <c r="LI18" s="196"/>
      <c r="LJ18" s="196"/>
      <c r="LK18" s="196"/>
      <c r="LL18" s="196"/>
      <c r="LM18" s="196"/>
      <c r="LN18" s="196"/>
      <c r="LO18" s="196"/>
      <c r="LP18" s="196"/>
      <c r="LQ18" s="196"/>
      <c r="LR18" s="196"/>
      <c r="LS18" s="196"/>
      <c r="LT18" s="196"/>
      <c r="LU18" s="196"/>
      <c r="LV18" s="196"/>
      <c r="LW18" s="196"/>
      <c r="LX18" s="196"/>
      <c r="LY18" s="196"/>
      <c r="LZ18" s="196"/>
      <c r="MA18" s="196"/>
      <c r="MB18" s="196"/>
      <c r="MC18" s="196"/>
      <c r="MD18" s="196"/>
      <c r="ME18" s="196"/>
      <c r="MF18" s="196"/>
      <c r="MG18" s="196"/>
      <c r="MH18" s="196"/>
      <c r="MI18" s="196"/>
      <c r="MJ18" s="196"/>
      <c r="MK18" s="196"/>
      <c r="ML18" s="196"/>
      <c r="MM18" s="196"/>
      <c r="MN18" s="196"/>
      <c r="MO18" s="196"/>
      <c r="MP18" s="196"/>
      <c r="MQ18" s="196"/>
      <c r="MR18" s="196"/>
      <c r="MS18" s="196"/>
      <c r="MT18" s="196"/>
      <c r="MU18" s="196"/>
      <c r="MV18" s="196"/>
      <c r="MW18" s="196"/>
      <c r="MX18" s="196"/>
      <c r="MY18" s="196"/>
      <c r="MZ18" s="196"/>
      <c r="NA18" s="196"/>
      <c r="NB18" s="196"/>
      <c r="NC18" s="196"/>
      <c r="ND18" s="196"/>
      <c r="NE18" s="196"/>
      <c r="NF18" s="196"/>
      <c r="NG18" s="196"/>
      <c r="NH18" s="196"/>
      <c r="NI18" s="196"/>
      <c r="NJ18" s="196"/>
      <c r="NK18" s="196"/>
      <c r="NL18" s="196"/>
      <c r="NM18" s="196"/>
      <c r="NN18" s="196"/>
      <c r="NO18" s="196"/>
      <c r="NP18" s="196"/>
      <c r="NQ18" s="196"/>
      <c r="NR18" s="196"/>
      <c r="NS18" s="196"/>
      <c r="NT18" s="196"/>
      <c r="NU18" s="196"/>
      <c r="NV18" s="196"/>
      <c r="NW18" s="196"/>
      <c r="NX18" s="196"/>
      <c r="NY18" s="196"/>
      <c r="NZ18" s="196"/>
      <c r="OA18" s="196"/>
      <c r="OB18" s="196"/>
      <c r="OC18" s="196"/>
      <c r="OD18" s="196"/>
      <c r="OE18" s="196"/>
      <c r="OF18" s="196"/>
      <c r="OG18" s="196"/>
      <c r="OH18" s="196"/>
      <c r="OI18" s="196"/>
      <c r="OJ18" s="196"/>
      <c r="OK18" s="196"/>
      <c r="OL18" s="196"/>
      <c r="OM18" s="196"/>
      <c r="ON18" s="196"/>
      <c r="OO18" s="196"/>
      <c r="OP18" s="196"/>
      <c r="OQ18" s="196"/>
      <c r="OR18" s="196"/>
      <c r="OS18" s="196"/>
      <c r="OT18" s="196"/>
      <c r="OU18" s="196"/>
      <c r="OV18" s="196"/>
      <c r="OW18" s="196"/>
      <c r="OX18" s="196"/>
      <c r="OY18" s="196"/>
      <c r="OZ18" s="196"/>
      <c r="PA18" s="196"/>
      <c r="PB18" s="196"/>
      <c r="PC18" s="196"/>
      <c r="PD18" s="196"/>
      <c r="PE18" s="196"/>
      <c r="PF18" s="196"/>
      <c r="PG18" s="196"/>
      <c r="PH18" s="196"/>
      <c r="PI18" s="196"/>
      <c r="PJ18" s="196"/>
      <c r="PK18" s="196"/>
      <c r="PL18" s="196"/>
      <c r="PM18" s="196"/>
      <c r="PN18" s="196"/>
      <c r="PO18" s="196"/>
      <c r="PP18" s="196"/>
      <c r="PQ18" s="196"/>
      <c r="PR18" s="196"/>
      <c r="PS18" s="196"/>
      <c r="PT18" s="196"/>
      <c r="PU18" s="196"/>
      <c r="PV18" s="196"/>
      <c r="PW18" s="196"/>
      <c r="PX18" s="196"/>
      <c r="PY18" s="196"/>
      <c r="PZ18" s="196"/>
      <c r="QA18" s="196"/>
      <c r="QB18" s="196"/>
      <c r="QC18" s="196"/>
      <c r="QD18" s="196"/>
      <c r="QE18" s="196"/>
      <c r="QF18" s="196"/>
      <c r="QG18" s="196"/>
      <c r="QH18" s="196"/>
      <c r="QI18" s="196"/>
      <c r="QJ18" s="196"/>
      <c r="QK18" s="196"/>
      <c r="QL18" s="196"/>
      <c r="QM18" s="196"/>
      <c r="QN18" s="196"/>
      <c r="QO18" s="196"/>
      <c r="QP18" s="196"/>
      <c r="QQ18" s="196"/>
      <c r="QR18" s="196"/>
      <c r="QS18" s="196"/>
      <c r="QT18" s="196"/>
      <c r="QU18" s="196"/>
      <c r="QV18" s="196"/>
      <c r="QW18" s="196"/>
      <c r="QX18" s="196"/>
      <c r="QY18" s="196"/>
      <c r="QZ18" s="196"/>
      <c r="RA18" s="196"/>
      <c r="RB18" s="196"/>
      <c r="RC18" s="196"/>
      <c r="RD18" s="196"/>
      <c r="RE18" s="196"/>
      <c r="RF18" s="196"/>
      <c r="RG18" s="196"/>
      <c r="RH18" s="196"/>
    </row>
    <row r="19" spans="1:476" s="307" customFormat="1" ht="28.8" x14ac:dyDescent="0.3">
      <c r="A19" s="289" t="s">
        <v>199</v>
      </c>
      <c r="B19" s="118" t="s">
        <v>27</v>
      </c>
      <c r="C19" s="118"/>
      <c r="D19" s="224" t="s">
        <v>663</v>
      </c>
      <c r="E19" s="207" t="s">
        <v>663</v>
      </c>
      <c r="F19" s="214"/>
      <c r="G19" s="224" t="s">
        <v>249</v>
      </c>
      <c r="H19" s="225" t="s">
        <v>551</v>
      </c>
      <c r="I19" s="324" t="s">
        <v>574</v>
      </c>
      <c r="J19" s="224" t="s">
        <v>277</v>
      </c>
      <c r="K19" s="310"/>
      <c r="L19" s="18"/>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96"/>
      <c r="DC19" s="196"/>
      <c r="DD19" s="196"/>
      <c r="DE19" s="196"/>
      <c r="DF19" s="196"/>
      <c r="DG19" s="196"/>
      <c r="DH19" s="196"/>
      <c r="DI19" s="196"/>
      <c r="DJ19" s="196"/>
      <c r="DK19" s="196"/>
      <c r="DL19" s="196"/>
      <c r="DM19" s="196"/>
      <c r="DN19" s="196"/>
      <c r="DO19" s="196"/>
      <c r="DP19" s="196"/>
      <c r="DQ19" s="196"/>
      <c r="DR19" s="196"/>
      <c r="DS19" s="196"/>
      <c r="DT19" s="196"/>
      <c r="DU19" s="196"/>
      <c r="DV19" s="196"/>
      <c r="DW19" s="196"/>
      <c r="DX19" s="196"/>
      <c r="DY19" s="196"/>
      <c r="DZ19" s="196"/>
      <c r="EA19" s="196"/>
      <c r="EB19" s="196"/>
      <c r="EC19" s="196"/>
      <c r="ED19" s="196"/>
      <c r="EE19" s="196"/>
      <c r="EF19" s="196"/>
      <c r="EG19" s="196"/>
      <c r="EH19" s="196"/>
      <c r="EI19" s="196"/>
      <c r="EJ19" s="196"/>
      <c r="EK19" s="196"/>
      <c r="EL19" s="196"/>
      <c r="EM19" s="196"/>
      <c r="EN19" s="196"/>
      <c r="EO19" s="196"/>
      <c r="EP19" s="196"/>
      <c r="EQ19" s="196"/>
      <c r="ER19" s="196"/>
      <c r="ES19" s="196"/>
      <c r="ET19" s="196"/>
      <c r="EU19" s="196"/>
      <c r="EV19" s="196"/>
      <c r="EW19" s="196"/>
      <c r="EX19" s="196"/>
      <c r="EY19" s="196"/>
      <c r="EZ19" s="196"/>
      <c r="FA19" s="196"/>
      <c r="FB19" s="196"/>
      <c r="FC19" s="196"/>
      <c r="FD19" s="196"/>
      <c r="FE19" s="196"/>
      <c r="FF19" s="196"/>
      <c r="FG19" s="196"/>
      <c r="FH19" s="196"/>
      <c r="FI19" s="196"/>
      <c r="FJ19" s="196"/>
      <c r="FK19" s="196"/>
      <c r="FL19" s="196"/>
      <c r="FM19" s="196"/>
      <c r="FN19" s="196"/>
      <c r="FO19" s="196"/>
      <c r="FP19" s="196"/>
      <c r="FQ19" s="196"/>
      <c r="FR19" s="196"/>
      <c r="FS19" s="196"/>
      <c r="FT19" s="196"/>
      <c r="FU19" s="196"/>
      <c r="FV19" s="196"/>
      <c r="FW19" s="196"/>
      <c r="FX19" s="196"/>
      <c r="FY19" s="196"/>
      <c r="FZ19" s="196"/>
      <c r="GA19" s="196"/>
      <c r="GB19" s="196"/>
      <c r="GC19" s="196"/>
      <c r="GD19" s="196"/>
      <c r="GE19" s="196"/>
      <c r="GF19" s="196"/>
      <c r="GG19" s="196"/>
      <c r="GH19" s="196"/>
      <c r="GI19" s="196"/>
      <c r="GJ19" s="196"/>
      <c r="GK19" s="196"/>
      <c r="GL19" s="196"/>
      <c r="GM19" s="196"/>
      <c r="GN19" s="196"/>
      <c r="GO19" s="196"/>
      <c r="GP19" s="196"/>
      <c r="GQ19" s="196"/>
      <c r="GR19" s="196"/>
      <c r="GS19" s="196"/>
      <c r="GT19" s="196"/>
      <c r="GU19" s="196"/>
      <c r="GV19" s="196"/>
      <c r="GW19" s="196"/>
      <c r="GX19" s="196"/>
      <c r="GY19" s="196"/>
      <c r="GZ19" s="196"/>
      <c r="HA19" s="196"/>
      <c r="HB19" s="196"/>
      <c r="HC19" s="196"/>
      <c r="HD19" s="196"/>
      <c r="HE19" s="196"/>
      <c r="HF19" s="196"/>
      <c r="HG19" s="196"/>
      <c r="HH19" s="196"/>
      <c r="HI19" s="196"/>
      <c r="HJ19" s="196"/>
      <c r="HK19" s="196"/>
      <c r="HL19" s="196"/>
      <c r="HM19" s="196"/>
      <c r="HN19" s="196"/>
      <c r="HO19" s="196"/>
      <c r="HP19" s="196"/>
      <c r="HQ19" s="196"/>
      <c r="HR19" s="196"/>
      <c r="HS19" s="196"/>
      <c r="HT19" s="196"/>
      <c r="HU19" s="196"/>
      <c r="HV19" s="196"/>
      <c r="HW19" s="196"/>
      <c r="HX19" s="196"/>
      <c r="HY19" s="196"/>
      <c r="HZ19" s="196"/>
      <c r="IA19" s="196"/>
      <c r="IB19" s="196"/>
      <c r="IC19" s="196"/>
      <c r="ID19" s="196"/>
      <c r="IE19" s="196"/>
      <c r="IF19" s="196"/>
      <c r="IG19" s="196"/>
      <c r="IH19" s="196"/>
      <c r="II19" s="196"/>
      <c r="IJ19" s="196"/>
      <c r="IK19" s="196"/>
      <c r="IL19" s="196"/>
      <c r="IM19" s="196"/>
      <c r="IN19" s="196"/>
      <c r="IO19" s="196"/>
      <c r="IP19" s="196"/>
      <c r="IQ19" s="196"/>
      <c r="IR19" s="196"/>
      <c r="IS19" s="196"/>
      <c r="IT19" s="196"/>
      <c r="IU19" s="196"/>
      <c r="IV19" s="196"/>
      <c r="IW19" s="196"/>
      <c r="IX19" s="196"/>
      <c r="IY19" s="196"/>
      <c r="IZ19" s="196"/>
      <c r="JA19" s="196"/>
      <c r="JB19" s="196"/>
      <c r="JC19" s="196"/>
      <c r="JD19" s="196"/>
      <c r="JE19" s="196"/>
      <c r="JF19" s="196"/>
      <c r="JG19" s="196"/>
      <c r="JH19" s="196"/>
      <c r="JI19" s="196"/>
      <c r="JJ19" s="196"/>
      <c r="JK19" s="196"/>
      <c r="JL19" s="196"/>
      <c r="JM19" s="196"/>
      <c r="JN19" s="196"/>
      <c r="JO19" s="196"/>
      <c r="JP19" s="196"/>
      <c r="JQ19" s="196"/>
      <c r="JR19" s="196"/>
      <c r="JS19" s="196"/>
      <c r="JT19" s="196"/>
      <c r="JU19" s="196"/>
      <c r="JV19" s="196"/>
      <c r="JW19" s="196"/>
      <c r="JX19" s="196"/>
      <c r="JY19" s="196"/>
      <c r="JZ19" s="196"/>
      <c r="KA19" s="196"/>
      <c r="KB19" s="196"/>
      <c r="KC19" s="196"/>
      <c r="KD19" s="196"/>
      <c r="KE19" s="196"/>
      <c r="KF19" s="196"/>
      <c r="KG19" s="196"/>
      <c r="KH19" s="196"/>
      <c r="KI19" s="196"/>
      <c r="KJ19" s="196"/>
      <c r="KK19" s="196"/>
      <c r="KL19" s="196"/>
      <c r="KM19" s="196"/>
      <c r="KN19" s="196"/>
      <c r="KO19" s="196"/>
      <c r="KP19" s="196"/>
      <c r="KQ19" s="196"/>
      <c r="KR19" s="196"/>
      <c r="KS19" s="196"/>
      <c r="KT19" s="196"/>
      <c r="KU19" s="196"/>
      <c r="KV19" s="196"/>
      <c r="KW19" s="196"/>
      <c r="KX19" s="196"/>
      <c r="KY19" s="196"/>
      <c r="KZ19" s="196"/>
      <c r="LA19" s="196"/>
      <c r="LB19" s="196"/>
      <c r="LC19" s="196"/>
      <c r="LD19" s="196"/>
      <c r="LE19" s="196"/>
      <c r="LF19" s="196"/>
      <c r="LG19" s="196"/>
      <c r="LH19" s="196"/>
      <c r="LI19" s="196"/>
      <c r="LJ19" s="196"/>
      <c r="LK19" s="196"/>
      <c r="LL19" s="196"/>
      <c r="LM19" s="196"/>
      <c r="LN19" s="196"/>
      <c r="LO19" s="196"/>
      <c r="LP19" s="196"/>
      <c r="LQ19" s="196"/>
      <c r="LR19" s="196"/>
      <c r="LS19" s="196"/>
      <c r="LT19" s="196"/>
      <c r="LU19" s="196"/>
      <c r="LV19" s="196"/>
      <c r="LW19" s="196"/>
      <c r="LX19" s="196"/>
      <c r="LY19" s="196"/>
      <c r="LZ19" s="196"/>
      <c r="MA19" s="196"/>
      <c r="MB19" s="196"/>
      <c r="MC19" s="196"/>
      <c r="MD19" s="196"/>
      <c r="ME19" s="196"/>
      <c r="MF19" s="196"/>
      <c r="MG19" s="196"/>
      <c r="MH19" s="196"/>
      <c r="MI19" s="196"/>
      <c r="MJ19" s="196"/>
      <c r="MK19" s="196"/>
      <c r="ML19" s="196"/>
      <c r="MM19" s="196"/>
      <c r="MN19" s="196"/>
      <c r="MO19" s="196"/>
      <c r="MP19" s="196"/>
      <c r="MQ19" s="196"/>
      <c r="MR19" s="196"/>
      <c r="MS19" s="196"/>
      <c r="MT19" s="196"/>
      <c r="MU19" s="196"/>
      <c r="MV19" s="196"/>
      <c r="MW19" s="196"/>
      <c r="MX19" s="196"/>
      <c r="MY19" s="196"/>
      <c r="MZ19" s="196"/>
      <c r="NA19" s="196"/>
      <c r="NB19" s="196"/>
      <c r="NC19" s="196"/>
      <c r="ND19" s="196"/>
      <c r="NE19" s="196"/>
      <c r="NF19" s="196"/>
      <c r="NG19" s="196"/>
      <c r="NH19" s="196"/>
      <c r="NI19" s="196"/>
      <c r="NJ19" s="196"/>
      <c r="NK19" s="196"/>
      <c r="NL19" s="196"/>
      <c r="NM19" s="196"/>
      <c r="NN19" s="196"/>
      <c r="NO19" s="196"/>
      <c r="NP19" s="196"/>
      <c r="NQ19" s="196"/>
      <c r="NR19" s="196"/>
      <c r="NS19" s="196"/>
      <c r="NT19" s="196"/>
      <c r="NU19" s="196"/>
      <c r="NV19" s="196"/>
      <c r="NW19" s="196"/>
      <c r="NX19" s="196"/>
      <c r="NY19" s="196"/>
      <c r="NZ19" s="196"/>
      <c r="OA19" s="196"/>
      <c r="OB19" s="196"/>
      <c r="OC19" s="196"/>
      <c r="OD19" s="196"/>
      <c r="OE19" s="196"/>
      <c r="OF19" s="196"/>
      <c r="OG19" s="196"/>
      <c r="OH19" s="196"/>
      <c r="OI19" s="196"/>
      <c r="OJ19" s="196"/>
      <c r="OK19" s="196"/>
      <c r="OL19" s="196"/>
      <c r="OM19" s="196"/>
      <c r="ON19" s="196"/>
      <c r="OO19" s="196"/>
      <c r="OP19" s="196"/>
      <c r="OQ19" s="196"/>
      <c r="OR19" s="196"/>
      <c r="OS19" s="196"/>
      <c r="OT19" s="196"/>
      <c r="OU19" s="196"/>
      <c r="OV19" s="196"/>
      <c r="OW19" s="196"/>
      <c r="OX19" s="196"/>
      <c r="OY19" s="196"/>
      <c r="OZ19" s="196"/>
      <c r="PA19" s="196"/>
      <c r="PB19" s="196"/>
      <c r="PC19" s="196"/>
      <c r="PD19" s="196"/>
      <c r="PE19" s="196"/>
      <c r="PF19" s="196"/>
      <c r="PG19" s="196"/>
      <c r="PH19" s="196"/>
      <c r="PI19" s="196"/>
      <c r="PJ19" s="196"/>
      <c r="PK19" s="196"/>
      <c r="PL19" s="196"/>
      <c r="PM19" s="196"/>
      <c r="PN19" s="196"/>
      <c r="PO19" s="196"/>
      <c r="PP19" s="196"/>
      <c r="PQ19" s="196"/>
      <c r="PR19" s="196"/>
      <c r="PS19" s="196"/>
      <c r="PT19" s="196"/>
      <c r="PU19" s="196"/>
      <c r="PV19" s="196"/>
      <c r="PW19" s="196"/>
      <c r="PX19" s="196"/>
      <c r="PY19" s="196"/>
      <c r="PZ19" s="196"/>
      <c r="QA19" s="196"/>
      <c r="QB19" s="196"/>
      <c r="QC19" s="196"/>
      <c r="QD19" s="196"/>
      <c r="QE19" s="196"/>
      <c r="QF19" s="196"/>
      <c r="QG19" s="196"/>
      <c r="QH19" s="196"/>
      <c r="QI19" s="196"/>
      <c r="QJ19" s="196"/>
      <c r="QK19" s="196"/>
      <c r="QL19" s="196"/>
      <c r="QM19" s="196"/>
      <c r="QN19" s="196"/>
      <c r="QO19" s="196"/>
      <c r="QP19" s="196"/>
      <c r="QQ19" s="196"/>
      <c r="QR19" s="196"/>
      <c r="QS19" s="196"/>
      <c r="QT19" s="196"/>
      <c r="QU19" s="196"/>
      <c r="QV19" s="196"/>
      <c r="QW19" s="196"/>
      <c r="QX19" s="196"/>
      <c r="QY19" s="196"/>
      <c r="QZ19" s="196"/>
      <c r="RA19" s="196"/>
      <c r="RB19" s="196"/>
      <c r="RC19" s="196"/>
      <c r="RD19" s="196"/>
      <c r="RE19" s="196"/>
      <c r="RF19" s="196"/>
      <c r="RG19" s="196"/>
      <c r="RH19" s="196"/>
    </row>
    <row r="20" spans="1:476" s="307" customFormat="1" ht="43.5" customHeight="1" x14ac:dyDescent="0.3">
      <c r="A20" s="290" t="s">
        <v>201</v>
      </c>
      <c r="B20" s="248" t="s">
        <v>27</v>
      </c>
      <c r="C20" s="248"/>
      <c r="D20" s="323" t="s">
        <v>694</v>
      </c>
      <c r="E20" s="298" t="s">
        <v>663</v>
      </c>
      <c r="F20" s="299"/>
      <c r="G20" s="224" t="s">
        <v>251</v>
      </c>
      <c r="H20" s="225" t="s">
        <v>551</v>
      </c>
      <c r="I20" s="324" t="s">
        <v>575</v>
      </c>
      <c r="J20" s="224" t="s">
        <v>277</v>
      </c>
      <c r="K20" s="207"/>
      <c r="L20" s="18"/>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c r="DK20" s="196"/>
      <c r="DL20" s="196"/>
      <c r="DM20" s="196"/>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96"/>
      <c r="EM20" s="196"/>
      <c r="EN20" s="196"/>
      <c r="EO20" s="196"/>
      <c r="EP20" s="196"/>
      <c r="EQ20" s="196"/>
      <c r="ER20" s="196"/>
      <c r="ES20" s="196"/>
      <c r="ET20" s="196"/>
      <c r="EU20" s="196"/>
      <c r="EV20" s="196"/>
      <c r="EW20" s="196"/>
      <c r="EX20" s="196"/>
      <c r="EY20" s="196"/>
      <c r="EZ20" s="196"/>
      <c r="FA20" s="196"/>
      <c r="FB20" s="196"/>
      <c r="FC20" s="196"/>
      <c r="FD20" s="196"/>
      <c r="FE20" s="196"/>
      <c r="FF20" s="196"/>
      <c r="FG20" s="196"/>
      <c r="FH20" s="196"/>
      <c r="FI20" s="196"/>
      <c r="FJ20" s="196"/>
      <c r="FK20" s="196"/>
      <c r="FL20" s="196"/>
      <c r="FM20" s="196"/>
      <c r="FN20" s="196"/>
      <c r="FO20" s="196"/>
      <c r="FP20" s="196"/>
      <c r="FQ20" s="196"/>
      <c r="FR20" s="196"/>
      <c r="FS20" s="196"/>
      <c r="FT20" s="196"/>
      <c r="FU20" s="196"/>
      <c r="FV20" s="196"/>
      <c r="FW20" s="196"/>
      <c r="FX20" s="196"/>
      <c r="FY20" s="196"/>
      <c r="FZ20" s="196"/>
      <c r="GA20" s="196"/>
      <c r="GB20" s="196"/>
      <c r="GC20" s="196"/>
      <c r="GD20" s="196"/>
      <c r="GE20" s="196"/>
      <c r="GF20" s="196"/>
      <c r="GG20" s="196"/>
      <c r="GH20" s="196"/>
      <c r="GI20" s="196"/>
      <c r="GJ20" s="196"/>
      <c r="GK20" s="196"/>
      <c r="GL20" s="196"/>
      <c r="GM20" s="196"/>
      <c r="GN20" s="196"/>
      <c r="GO20" s="196"/>
      <c r="GP20" s="196"/>
      <c r="GQ20" s="196"/>
      <c r="GR20" s="196"/>
      <c r="GS20" s="196"/>
      <c r="GT20" s="196"/>
      <c r="GU20" s="196"/>
      <c r="GV20" s="196"/>
      <c r="GW20" s="196"/>
      <c r="GX20" s="196"/>
      <c r="GY20" s="196"/>
      <c r="GZ20" s="196"/>
      <c r="HA20" s="196"/>
      <c r="HB20" s="196"/>
      <c r="HC20" s="196"/>
      <c r="HD20" s="196"/>
      <c r="HE20" s="196"/>
      <c r="HF20" s="196"/>
      <c r="HG20" s="196"/>
      <c r="HH20" s="196"/>
      <c r="HI20" s="196"/>
      <c r="HJ20" s="196"/>
      <c r="HK20" s="196"/>
      <c r="HL20" s="196"/>
      <c r="HM20" s="196"/>
      <c r="HN20" s="196"/>
      <c r="HO20" s="196"/>
      <c r="HP20" s="196"/>
      <c r="HQ20" s="196"/>
      <c r="HR20" s="196"/>
      <c r="HS20" s="196"/>
      <c r="HT20" s="196"/>
      <c r="HU20" s="196"/>
      <c r="HV20" s="196"/>
      <c r="HW20" s="196"/>
      <c r="HX20" s="196"/>
      <c r="HY20" s="196"/>
      <c r="HZ20" s="196"/>
      <c r="IA20" s="196"/>
      <c r="IB20" s="196"/>
      <c r="IC20" s="196"/>
      <c r="ID20" s="196"/>
      <c r="IE20" s="196"/>
      <c r="IF20" s="196"/>
      <c r="IG20" s="196"/>
      <c r="IH20" s="196"/>
      <c r="II20" s="196"/>
      <c r="IJ20" s="196"/>
      <c r="IK20" s="196"/>
      <c r="IL20" s="196"/>
      <c r="IM20" s="196"/>
      <c r="IN20" s="196"/>
      <c r="IO20" s="196"/>
      <c r="IP20" s="196"/>
      <c r="IQ20" s="196"/>
      <c r="IR20" s="196"/>
      <c r="IS20" s="196"/>
      <c r="IT20" s="196"/>
      <c r="IU20" s="196"/>
      <c r="IV20" s="196"/>
      <c r="IW20" s="196"/>
      <c r="IX20" s="196"/>
      <c r="IY20" s="196"/>
      <c r="IZ20" s="196"/>
      <c r="JA20" s="196"/>
      <c r="JB20" s="196"/>
      <c r="JC20" s="196"/>
      <c r="JD20" s="196"/>
      <c r="JE20" s="196"/>
      <c r="JF20" s="196"/>
      <c r="JG20" s="196"/>
      <c r="JH20" s="196"/>
      <c r="JI20" s="196"/>
      <c r="JJ20" s="196"/>
      <c r="JK20" s="196"/>
      <c r="JL20" s="196"/>
      <c r="JM20" s="196"/>
      <c r="JN20" s="196"/>
      <c r="JO20" s="196"/>
      <c r="JP20" s="196"/>
      <c r="JQ20" s="196"/>
      <c r="JR20" s="196"/>
      <c r="JS20" s="196"/>
      <c r="JT20" s="196"/>
      <c r="JU20" s="196"/>
      <c r="JV20" s="196"/>
      <c r="JW20" s="196"/>
      <c r="JX20" s="196"/>
      <c r="JY20" s="196"/>
      <c r="JZ20" s="196"/>
      <c r="KA20" s="196"/>
      <c r="KB20" s="196"/>
      <c r="KC20" s="196"/>
      <c r="KD20" s="196"/>
      <c r="KE20" s="196"/>
      <c r="KF20" s="196"/>
      <c r="KG20" s="196"/>
      <c r="KH20" s="196"/>
      <c r="KI20" s="196"/>
      <c r="KJ20" s="196"/>
      <c r="KK20" s="196"/>
      <c r="KL20" s="196"/>
      <c r="KM20" s="196"/>
      <c r="KN20" s="196"/>
      <c r="KO20" s="196"/>
      <c r="KP20" s="196"/>
      <c r="KQ20" s="196"/>
      <c r="KR20" s="196"/>
      <c r="KS20" s="196"/>
      <c r="KT20" s="196"/>
      <c r="KU20" s="196"/>
      <c r="KV20" s="196"/>
      <c r="KW20" s="196"/>
      <c r="KX20" s="196"/>
      <c r="KY20" s="196"/>
      <c r="KZ20" s="196"/>
      <c r="LA20" s="196"/>
      <c r="LB20" s="196"/>
      <c r="LC20" s="196"/>
      <c r="LD20" s="196"/>
      <c r="LE20" s="196"/>
      <c r="LF20" s="196"/>
      <c r="LG20" s="196"/>
      <c r="LH20" s="196"/>
      <c r="LI20" s="196"/>
      <c r="LJ20" s="196"/>
      <c r="LK20" s="196"/>
      <c r="LL20" s="196"/>
      <c r="LM20" s="196"/>
      <c r="LN20" s="196"/>
      <c r="LO20" s="196"/>
      <c r="LP20" s="196"/>
      <c r="LQ20" s="196"/>
      <c r="LR20" s="196"/>
      <c r="LS20" s="196"/>
      <c r="LT20" s="196"/>
      <c r="LU20" s="196"/>
      <c r="LV20" s="196"/>
      <c r="LW20" s="196"/>
      <c r="LX20" s="196"/>
      <c r="LY20" s="196"/>
      <c r="LZ20" s="196"/>
      <c r="MA20" s="196"/>
      <c r="MB20" s="196"/>
      <c r="MC20" s="196"/>
      <c r="MD20" s="196"/>
      <c r="ME20" s="196"/>
      <c r="MF20" s="196"/>
      <c r="MG20" s="196"/>
      <c r="MH20" s="196"/>
      <c r="MI20" s="196"/>
      <c r="MJ20" s="196"/>
      <c r="MK20" s="196"/>
      <c r="ML20" s="196"/>
      <c r="MM20" s="196"/>
      <c r="MN20" s="196"/>
      <c r="MO20" s="196"/>
      <c r="MP20" s="196"/>
      <c r="MQ20" s="196"/>
      <c r="MR20" s="196"/>
      <c r="MS20" s="196"/>
      <c r="MT20" s="196"/>
      <c r="MU20" s="196"/>
      <c r="MV20" s="196"/>
      <c r="MW20" s="196"/>
      <c r="MX20" s="196"/>
      <c r="MY20" s="196"/>
      <c r="MZ20" s="196"/>
      <c r="NA20" s="196"/>
      <c r="NB20" s="196"/>
      <c r="NC20" s="196"/>
      <c r="ND20" s="196"/>
      <c r="NE20" s="196"/>
      <c r="NF20" s="196"/>
      <c r="NG20" s="196"/>
      <c r="NH20" s="196"/>
      <c r="NI20" s="196"/>
      <c r="NJ20" s="196"/>
      <c r="NK20" s="196"/>
      <c r="NL20" s="196"/>
      <c r="NM20" s="196"/>
      <c r="NN20" s="196"/>
      <c r="NO20" s="196"/>
      <c r="NP20" s="196"/>
      <c r="NQ20" s="196"/>
      <c r="NR20" s="196"/>
      <c r="NS20" s="196"/>
      <c r="NT20" s="196"/>
      <c r="NU20" s="196"/>
      <c r="NV20" s="196"/>
      <c r="NW20" s="196"/>
      <c r="NX20" s="196"/>
      <c r="NY20" s="196"/>
      <c r="NZ20" s="196"/>
      <c r="OA20" s="196"/>
      <c r="OB20" s="196"/>
      <c r="OC20" s="196"/>
      <c r="OD20" s="196"/>
      <c r="OE20" s="196"/>
      <c r="OF20" s="196"/>
      <c r="OG20" s="196"/>
      <c r="OH20" s="196"/>
      <c r="OI20" s="196"/>
      <c r="OJ20" s="196"/>
      <c r="OK20" s="196"/>
      <c r="OL20" s="196"/>
      <c r="OM20" s="196"/>
      <c r="ON20" s="196"/>
      <c r="OO20" s="196"/>
      <c r="OP20" s="196"/>
      <c r="OQ20" s="196"/>
      <c r="OR20" s="196"/>
      <c r="OS20" s="196"/>
      <c r="OT20" s="196"/>
      <c r="OU20" s="196"/>
      <c r="OV20" s="196"/>
      <c r="OW20" s="196"/>
      <c r="OX20" s="196"/>
      <c r="OY20" s="196"/>
      <c r="OZ20" s="196"/>
      <c r="PA20" s="196"/>
      <c r="PB20" s="196"/>
      <c r="PC20" s="196"/>
      <c r="PD20" s="196"/>
      <c r="PE20" s="196"/>
      <c r="PF20" s="196"/>
      <c r="PG20" s="196"/>
      <c r="PH20" s="196"/>
      <c r="PI20" s="196"/>
      <c r="PJ20" s="196"/>
      <c r="PK20" s="196"/>
      <c r="PL20" s="196"/>
      <c r="PM20" s="196"/>
      <c r="PN20" s="196"/>
      <c r="PO20" s="196"/>
      <c r="PP20" s="196"/>
      <c r="PQ20" s="196"/>
      <c r="PR20" s="196"/>
      <c r="PS20" s="196"/>
      <c r="PT20" s="196"/>
      <c r="PU20" s="196"/>
      <c r="PV20" s="196"/>
      <c r="PW20" s="196"/>
      <c r="PX20" s="196"/>
      <c r="PY20" s="196"/>
      <c r="PZ20" s="196"/>
      <c r="QA20" s="196"/>
      <c r="QB20" s="196"/>
      <c r="QC20" s="196"/>
      <c r="QD20" s="196"/>
      <c r="QE20" s="196"/>
      <c r="QF20" s="196"/>
      <c r="QG20" s="196"/>
      <c r="QH20" s="196"/>
      <c r="QI20" s="196"/>
      <c r="QJ20" s="196"/>
      <c r="QK20" s="196"/>
      <c r="QL20" s="196"/>
      <c r="QM20" s="196"/>
      <c r="QN20" s="196"/>
      <c r="QO20" s="196"/>
      <c r="QP20" s="196"/>
      <c r="QQ20" s="196"/>
      <c r="QR20" s="196"/>
      <c r="QS20" s="196"/>
      <c r="QT20" s="196"/>
      <c r="QU20" s="196"/>
      <c r="QV20" s="196"/>
      <c r="QW20" s="196"/>
      <c r="QX20" s="196"/>
      <c r="QY20" s="196"/>
      <c r="QZ20" s="196"/>
      <c r="RA20" s="196"/>
      <c r="RB20" s="196"/>
      <c r="RC20" s="196"/>
      <c r="RD20" s="196"/>
      <c r="RE20" s="196"/>
      <c r="RF20" s="196"/>
      <c r="RG20" s="196"/>
      <c r="RH20" s="196"/>
    </row>
    <row r="21" spans="1:476" s="307" customFormat="1" x14ac:dyDescent="0.3">
      <c r="A21" s="291"/>
      <c r="B21" s="119"/>
      <c r="C21" s="119"/>
      <c r="D21" s="325"/>
      <c r="E21" s="214" t="s">
        <v>507</v>
      </c>
      <c r="F21" s="302"/>
      <c r="G21" s="224" t="s">
        <v>695</v>
      </c>
      <c r="H21" s="225">
        <v>2030</v>
      </c>
      <c r="I21" s="324" t="s">
        <v>696</v>
      </c>
      <c r="J21" s="224" t="s">
        <v>277</v>
      </c>
      <c r="K21" s="207"/>
      <c r="L21" s="18"/>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c r="CV21" s="196"/>
      <c r="CW21" s="196"/>
      <c r="CX21" s="196"/>
      <c r="CY21" s="196"/>
      <c r="CZ21" s="196"/>
      <c r="DA21" s="196"/>
      <c r="DB21" s="196"/>
      <c r="DC21" s="196"/>
      <c r="DD21" s="196"/>
      <c r="DE21" s="196"/>
      <c r="DF21" s="196"/>
      <c r="DG21" s="196"/>
      <c r="DH21" s="196"/>
      <c r="DI21" s="196"/>
      <c r="DJ21" s="196"/>
      <c r="DK21" s="196"/>
      <c r="DL21" s="196"/>
      <c r="DM21" s="196"/>
      <c r="DN21" s="196"/>
      <c r="DO21" s="196"/>
      <c r="DP21" s="196"/>
      <c r="DQ21" s="196"/>
      <c r="DR21" s="196"/>
      <c r="DS21" s="196"/>
      <c r="DT21" s="196"/>
      <c r="DU21" s="196"/>
      <c r="DV21" s="196"/>
      <c r="DW21" s="196"/>
      <c r="DX21" s="196"/>
      <c r="DY21" s="196"/>
      <c r="DZ21" s="196"/>
      <c r="EA21" s="196"/>
      <c r="EB21" s="196"/>
      <c r="EC21" s="196"/>
      <c r="ED21" s="196"/>
      <c r="EE21" s="196"/>
      <c r="EF21" s="196"/>
      <c r="EG21" s="196"/>
      <c r="EH21" s="196"/>
      <c r="EI21" s="196"/>
      <c r="EJ21" s="196"/>
      <c r="EK21" s="196"/>
      <c r="EL21" s="196"/>
      <c r="EM21" s="196"/>
      <c r="EN21" s="196"/>
      <c r="EO21" s="196"/>
      <c r="EP21" s="196"/>
      <c r="EQ21" s="196"/>
      <c r="ER21" s="196"/>
      <c r="ES21" s="196"/>
      <c r="ET21" s="196"/>
      <c r="EU21" s="196"/>
      <c r="EV21" s="196"/>
      <c r="EW21" s="196"/>
      <c r="EX21" s="196"/>
      <c r="EY21" s="196"/>
      <c r="EZ21" s="196"/>
      <c r="FA21" s="196"/>
      <c r="FB21" s="196"/>
      <c r="FC21" s="196"/>
      <c r="FD21" s="196"/>
      <c r="FE21" s="196"/>
      <c r="FF21" s="196"/>
      <c r="FG21" s="196"/>
      <c r="FH21" s="196"/>
      <c r="FI21" s="196"/>
      <c r="FJ21" s="196"/>
      <c r="FK21" s="196"/>
      <c r="FL21" s="196"/>
      <c r="FM21" s="196"/>
      <c r="FN21" s="196"/>
      <c r="FO21" s="196"/>
      <c r="FP21" s="196"/>
      <c r="FQ21" s="196"/>
      <c r="FR21" s="196"/>
      <c r="FS21" s="196"/>
      <c r="FT21" s="196"/>
      <c r="FU21" s="196"/>
      <c r="FV21" s="196"/>
      <c r="FW21" s="196"/>
      <c r="FX21" s="196"/>
      <c r="FY21" s="196"/>
      <c r="FZ21" s="196"/>
      <c r="GA21" s="196"/>
      <c r="GB21" s="196"/>
      <c r="GC21" s="196"/>
      <c r="GD21" s="196"/>
      <c r="GE21" s="196"/>
      <c r="GF21" s="196"/>
      <c r="GG21" s="196"/>
      <c r="GH21" s="196"/>
      <c r="GI21" s="196"/>
      <c r="GJ21" s="196"/>
      <c r="GK21" s="196"/>
      <c r="GL21" s="196"/>
      <c r="GM21" s="196"/>
      <c r="GN21" s="196"/>
      <c r="GO21" s="196"/>
      <c r="GP21" s="196"/>
      <c r="GQ21" s="196"/>
      <c r="GR21" s="196"/>
      <c r="GS21" s="196"/>
      <c r="GT21" s="196"/>
      <c r="GU21" s="196"/>
      <c r="GV21" s="196"/>
      <c r="GW21" s="196"/>
      <c r="GX21" s="196"/>
      <c r="GY21" s="196"/>
      <c r="GZ21" s="196"/>
      <c r="HA21" s="196"/>
      <c r="HB21" s="196"/>
      <c r="HC21" s="196"/>
      <c r="HD21" s="196"/>
      <c r="HE21" s="196"/>
      <c r="HF21" s="196"/>
      <c r="HG21" s="196"/>
      <c r="HH21" s="196"/>
      <c r="HI21" s="196"/>
      <c r="HJ21" s="196"/>
      <c r="HK21" s="196"/>
      <c r="HL21" s="196"/>
      <c r="HM21" s="196"/>
      <c r="HN21" s="196"/>
      <c r="HO21" s="196"/>
      <c r="HP21" s="196"/>
      <c r="HQ21" s="196"/>
      <c r="HR21" s="196"/>
      <c r="HS21" s="196"/>
      <c r="HT21" s="196"/>
      <c r="HU21" s="196"/>
      <c r="HV21" s="196"/>
      <c r="HW21" s="196"/>
      <c r="HX21" s="196"/>
      <c r="HY21" s="196"/>
      <c r="HZ21" s="196"/>
      <c r="IA21" s="196"/>
      <c r="IB21" s="196"/>
      <c r="IC21" s="196"/>
      <c r="ID21" s="196"/>
      <c r="IE21" s="196"/>
      <c r="IF21" s="196"/>
      <c r="IG21" s="196"/>
      <c r="IH21" s="196"/>
      <c r="II21" s="196"/>
      <c r="IJ21" s="196"/>
      <c r="IK21" s="196"/>
      <c r="IL21" s="196"/>
      <c r="IM21" s="196"/>
      <c r="IN21" s="196"/>
      <c r="IO21" s="196"/>
      <c r="IP21" s="196"/>
      <c r="IQ21" s="196"/>
      <c r="IR21" s="196"/>
      <c r="IS21" s="196"/>
      <c r="IT21" s="196"/>
      <c r="IU21" s="196"/>
      <c r="IV21" s="196"/>
      <c r="IW21" s="196"/>
      <c r="IX21" s="196"/>
      <c r="IY21" s="196"/>
      <c r="IZ21" s="196"/>
      <c r="JA21" s="196"/>
      <c r="JB21" s="196"/>
      <c r="JC21" s="196"/>
      <c r="JD21" s="196"/>
      <c r="JE21" s="196"/>
      <c r="JF21" s="196"/>
      <c r="JG21" s="196"/>
      <c r="JH21" s="196"/>
      <c r="JI21" s="196"/>
      <c r="JJ21" s="196"/>
      <c r="JK21" s="196"/>
      <c r="JL21" s="196"/>
      <c r="JM21" s="196"/>
      <c r="JN21" s="196"/>
      <c r="JO21" s="196"/>
      <c r="JP21" s="196"/>
      <c r="JQ21" s="196"/>
      <c r="JR21" s="196"/>
      <c r="JS21" s="196"/>
      <c r="JT21" s="196"/>
      <c r="JU21" s="196"/>
      <c r="JV21" s="196"/>
      <c r="JW21" s="196"/>
      <c r="JX21" s="196"/>
      <c r="JY21" s="196"/>
      <c r="JZ21" s="196"/>
      <c r="KA21" s="196"/>
      <c r="KB21" s="196"/>
      <c r="KC21" s="196"/>
      <c r="KD21" s="196"/>
      <c r="KE21" s="196"/>
      <c r="KF21" s="196"/>
      <c r="KG21" s="196"/>
      <c r="KH21" s="196"/>
      <c r="KI21" s="196"/>
      <c r="KJ21" s="196"/>
      <c r="KK21" s="196"/>
      <c r="KL21" s="196"/>
      <c r="KM21" s="196"/>
      <c r="KN21" s="196"/>
      <c r="KO21" s="196"/>
      <c r="KP21" s="196"/>
      <c r="KQ21" s="196"/>
      <c r="KR21" s="196"/>
      <c r="KS21" s="196"/>
      <c r="KT21" s="196"/>
      <c r="KU21" s="196"/>
      <c r="KV21" s="196"/>
      <c r="KW21" s="196"/>
      <c r="KX21" s="196"/>
      <c r="KY21" s="196"/>
      <c r="KZ21" s="196"/>
      <c r="LA21" s="196"/>
      <c r="LB21" s="196"/>
      <c r="LC21" s="196"/>
      <c r="LD21" s="196"/>
      <c r="LE21" s="196"/>
      <c r="LF21" s="196"/>
      <c r="LG21" s="196"/>
      <c r="LH21" s="196"/>
      <c r="LI21" s="196"/>
      <c r="LJ21" s="196"/>
      <c r="LK21" s="196"/>
      <c r="LL21" s="196"/>
      <c r="LM21" s="196"/>
      <c r="LN21" s="196"/>
      <c r="LO21" s="196"/>
      <c r="LP21" s="196"/>
      <c r="LQ21" s="196"/>
      <c r="LR21" s="196"/>
      <c r="LS21" s="196"/>
      <c r="LT21" s="196"/>
      <c r="LU21" s="196"/>
      <c r="LV21" s="196"/>
      <c r="LW21" s="196"/>
      <c r="LX21" s="196"/>
      <c r="LY21" s="196"/>
      <c r="LZ21" s="196"/>
      <c r="MA21" s="196"/>
      <c r="MB21" s="196"/>
      <c r="MC21" s="196"/>
      <c r="MD21" s="196"/>
      <c r="ME21" s="196"/>
      <c r="MF21" s="196"/>
      <c r="MG21" s="196"/>
      <c r="MH21" s="196"/>
      <c r="MI21" s="196"/>
      <c r="MJ21" s="196"/>
      <c r="MK21" s="196"/>
      <c r="ML21" s="196"/>
      <c r="MM21" s="196"/>
      <c r="MN21" s="196"/>
      <c r="MO21" s="196"/>
      <c r="MP21" s="196"/>
      <c r="MQ21" s="196"/>
      <c r="MR21" s="196"/>
      <c r="MS21" s="196"/>
      <c r="MT21" s="196"/>
      <c r="MU21" s="196"/>
      <c r="MV21" s="196"/>
      <c r="MW21" s="196"/>
      <c r="MX21" s="196"/>
      <c r="MY21" s="196"/>
      <c r="MZ21" s="196"/>
      <c r="NA21" s="196"/>
      <c r="NB21" s="196"/>
      <c r="NC21" s="196"/>
      <c r="ND21" s="196"/>
      <c r="NE21" s="196"/>
      <c r="NF21" s="196"/>
      <c r="NG21" s="196"/>
      <c r="NH21" s="196"/>
      <c r="NI21" s="196"/>
      <c r="NJ21" s="196"/>
      <c r="NK21" s="196"/>
      <c r="NL21" s="196"/>
      <c r="NM21" s="196"/>
      <c r="NN21" s="196"/>
      <c r="NO21" s="196"/>
      <c r="NP21" s="196"/>
      <c r="NQ21" s="196"/>
      <c r="NR21" s="196"/>
      <c r="NS21" s="196"/>
      <c r="NT21" s="196"/>
      <c r="NU21" s="196"/>
      <c r="NV21" s="196"/>
      <c r="NW21" s="196"/>
      <c r="NX21" s="196"/>
      <c r="NY21" s="196"/>
      <c r="NZ21" s="196"/>
      <c r="OA21" s="196"/>
      <c r="OB21" s="196"/>
      <c r="OC21" s="196"/>
      <c r="OD21" s="196"/>
      <c r="OE21" s="196"/>
      <c r="OF21" s="196"/>
      <c r="OG21" s="196"/>
      <c r="OH21" s="196"/>
      <c r="OI21" s="196"/>
      <c r="OJ21" s="196"/>
      <c r="OK21" s="196"/>
      <c r="OL21" s="196"/>
      <c r="OM21" s="196"/>
      <c r="ON21" s="196"/>
      <c r="OO21" s="196"/>
      <c r="OP21" s="196"/>
      <c r="OQ21" s="196"/>
      <c r="OR21" s="196"/>
      <c r="OS21" s="196"/>
      <c r="OT21" s="196"/>
      <c r="OU21" s="196"/>
      <c r="OV21" s="196"/>
      <c r="OW21" s="196"/>
      <c r="OX21" s="196"/>
      <c r="OY21" s="196"/>
      <c r="OZ21" s="196"/>
      <c r="PA21" s="196"/>
      <c r="PB21" s="196"/>
      <c r="PC21" s="196"/>
      <c r="PD21" s="196"/>
      <c r="PE21" s="196"/>
      <c r="PF21" s="196"/>
      <c r="PG21" s="196"/>
      <c r="PH21" s="196"/>
      <c r="PI21" s="196"/>
      <c r="PJ21" s="196"/>
      <c r="PK21" s="196"/>
      <c r="PL21" s="196"/>
      <c r="PM21" s="196"/>
      <c r="PN21" s="196"/>
      <c r="PO21" s="196"/>
      <c r="PP21" s="196"/>
      <c r="PQ21" s="196"/>
      <c r="PR21" s="196"/>
      <c r="PS21" s="196"/>
      <c r="PT21" s="196"/>
      <c r="PU21" s="196"/>
      <c r="PV21" s="196"/>
      <c r="PW21" s="196"/>
      <c r="PX21" s="196"/>
      <c r="PY21" s="196"/>
      <c r="PZ21" s="196"/>
      <c r="QA21" s="196"/>
      <c r="QB21" s="196"/>
      <c r="QC21" s="196"/>
      <c r="QD21" s="196"/>
      <c r="QE21" s="196"/>
      <c r="QF21" s="196"/>
      <c r="QG21" s="196"/>
      <c r="QH21" s="196"/>
      <c r="QI21" s="196"/>
      <c r="QJ21" s="196"/>
      <c r="QK21" s="196"/>
      <c r="QL21" s="196"/>
      <c r="QM21" s="196"/>
      <c r="QN21" s="196"/>
      <c r="QO21" s="196"/>
      <c r="QP21" s="196"/>
      <c r="QQ21" s="196"/>
      <c r="QR21" s="196"/>
      <c r="QS21" s="196"/>
      <c r="QT21" s="196"/>
      <c r="QU21" s="196"/>
      <c r="QV21" s="196"/>
      <c r="QW21" s="196"/>
      <c r="QX21" s="196"/>
      <c r="QY21" s="196"/>
      <c r="QZ21" s="196"/>
      <c r="RA21" s="196"/>
      <c r="RB21" s="196"/>
      <c r="RC21" s="196"/>
      <c r="RD21" s="196"/>
      <c r="RE21" s="196"/>
      <c r="RF21" s="196"/>
      <c r="RG21" s="196"/>
      <c r="RH21" s="196"/>
    </row>
    <row r="22" spans="1:476" s="307" customFormat="1" ht="57.6" x14ac:dyDescent="0.3">
      <c r="A22" s="304" t="s">
        <v>200</v>
      </c>
      <c r="B22" s="118"/>
      <c r="C22" s="118" t="s">
        <v>393</v>
      </c>
      <c r="D22" s="228" t="s">
        <v>658</v>
      </c>
      <c r="E22" s="207" t="s">
        <v>663</v>
      </c>
      <c r="F22" s="214"/>
      <c r="G22" s="224" t="s">
        <v>252</v>
      </c>
      <c r="H22" s="225" t="s">
        <v>551</v>
      </c>
      <c r="I22" s="324" t="s">
        <v>576</v>
      </c>
      <c r="J22" s="224" t="s">
        <v>702</v>
      </c>
      <c r="K22" s="207"/>
      <c r="L22" s="18"/>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c r="CV22" s="196"/>
      <c r="CW22" s="196"/>
      <c r="CX22" s="196"/>
      <c r="CY22" s="196"/>
      <c r="CZ22" s="196"/>
      <c r="DA22" s="196"/>
      <c r="DB22" s="196"/>
      <c r="DC22" s="196"/>
      <c r="DD22" s="196"/>
      <c r="DE22" s="196"/>
      <c r="DF22" s="196"/>
      <c r="DG22" s="196"/>
      <c r="DH22" s="196"/>
      <c r="DI22" s="196"/>
      <c r="DJ22" s="196"/>
      <c r="DK22" s="196"/>
      <c r="DL22" s="196"/>
      <c r="DM22" s="196"/>
      <c r="DN22" s="196"/>
      <c r="DO22" s="196"/>
      <c r="DP22" s="196"/>
      <c r="DQ22" s="196"/>
      <c r="DR22" s="196"/>
      <c r="DS22" s="196"/>
      <c r="DT22" s="196"/>
      <c r="DU22" s="196"/>
      <c r="DV22" s="196"/>
      <c r="DW22" s="196"/>
      <c r="DX22" s="196"/>
      <c r="DY22" s="196"/>
      <c r="DZ22" s="196"/>
      <c r="EA22" s="196"/>
      <c r="EB22" s="196"/>
      <c r="EC22" s="196"/>
      <c r="ED22" s="196"/>
      <c r="EE22" s="196"/>
      <c r="EF22" s="196"/>
      <c r="EG22" s="196"/>
      <c r="EH22" s="196"/>
      <c r="EI22" s="196"/>
      <c r="EJ22" s="196"/>
      <c r="EK22" s="196"/>
      <c r="EL22" s="196"/>
      <c r="EM22" s="196"/>
      <c r="EN22" s="196"/>
      <c r="EO22" s="196"/>
      <c r="EP22" s="196"/>
      <c r="EQ22" s="196"/>
      <c r="ER22" s="196"/>
      <c r="ES22" s="196"/>
      <c r="ET22" s="196"/>
      <c r="EU22" s="196"/>
      <c r="EV22" s="196"/>
      <c r="EW22" s="196"/>
      <c r="EX22" s="196"/>
      <c r="EY22" s="196"/>
      <c r="EZ22" s="196"/>
      <c r="FA22" s="196"/>
      <c r="FB22" s="196"/>
      <c r="FC22" s="196"/>
      <c r="FD22" s="196"/>
      <c r="FE22" s="196"/>
      <c r="FF22" s="196"/>
      <c r="FG22" s="196"/>
      <c r="FH22" s="196"/>
      <c r="FI22" s="196"/>
      <c r="FJ22" s="196"/>
      <c r="FK22" s="196"/>
      <c r="FL22" s="196"/>
      <c r="FM22" s="196"/>
      <c r="FN22" s="196"/>
      <c r="FO22" s="196"/>
      <c r="FP22" s="196"/>
      <c r="FQ22" s="196"/>
      <c r="FR22" s="196"/>
      <c r="FS22" s="196"/>
      <c r="FT22" s="196"/>
      <c r="FU22" s="196"/>
      <c r="FV22" s="196"/>
      <c r="FW22" s="196"/>
      <c r="FX22" s="196"/>
      <c r="FY22" s="196"/>
      <c r="FZ22" s="196"/>
      <c r="GA22" s="196"/>
      <c r="GB22" s="196"/>
      <c r="GC22" s="196"/>
      <c r="GD22" s="196"/>
      <c r="GE22" s="196"/>
      <c r="GF22" s="196"/>
      <c r="GG22" s="196"/>
      <c r="GH22" s="196"/>
      <c r="GI22" s="196"/>
      <c r="GJ22" s="196"/>
      <c r="GK22" s="196"/>
      <c r="GL22" s="196"/>
      <c r="GM22" s="196"/>
      <c r="GN22" s="196"/>
      <c r="GO22" s="196"/>
      <c r="GP22" s="196"/>
      <c r="GQ22" s="196"/>
      <c r="GR22" s="196"/>
      <c r="GS22" s="196"/>
      <c r="GT22" s="196"/>
      <c r="GU22" s="196"/>
      <c r="GV22" s="196"/>
      <c r="GW22" s="196"/>
      <c r="GX22" s="196"/>
      <c r="GY22" s="196"/>
      <c r="GZ22" s="196"/>
      <c r="HA22" s="196"/>
      <c r="HB22" s="196"/>
      <c r="HC22" s="196"/>
      <c r="HD22" s="196"/>
      <c r="HE22" s="196"/>
      <c r="HF22" s="196"/>
      <c r="HG22" s="196"/>
      <c r="HH22" s="196"/>
      <c r="HI22" s="196"/>
      <c r="HJ22" s="196"/>
      <c r="HK22" s="196"/>
      <c r="HL22" s="196"/>
      <c r="HM22" s="196"/>
      <c r="HN22" s="196"/>
      <c r="HO22" s="196"/>
      <c r="HP22" s="196"/>
      <c r="HQ22" s="196"/>
      <c r="HR22" s="196"/>
      <c r="HS22" s="196"/>
      <c r="HT22" s="196"/>
      <c r="HU22" s="196"/>
      <c r="HV22" s="196"/>
      <c r="HW22" s="196"/>
      <c r="HX22" s="196"/>
      <c r="HY22" s="196"/>
      <c r="HZ22" s="196"/>
      <c r="IA22" s="196"/>
      <c r="IB22" s="196"/>
      <c r="IC22" s="196"/>
      <c r="ID22" s="196"/>
      <c r="IE22" s="196"/>
      <c r="IF22" s="196"/>
      <c r="IG22" s="196"/>
      <c r="IH22" s="196"/>
      <c r="II22" s="196"/>
      <c r="IJ22" s="196"/>
      <c r="IK22" s="196"/>
      <c r="IL22" s="196"/>
      <c r="IM22" s="196"/>
      <c r="IN22" s="196"/>
      <c r="IO22" s="196"/>
      <c r="IP22" s="196"/>
      <c r="IQ22" s="196"/>
      <c r="IR22" s="196"/>
      <c r="IS22" s="196"/>
      <c r="IT22" s="196"/>
      <c r="IU22" s="196"/>
      <c r="IV22" s="196"/>
      <c r="IW22" s="196"/>
      <c r="IX22" s="196"/>
      <c r="IY22" s="196"/>
      <c r="IZ22" s="196"/>
      <c r="JA22" s="196"/>
      <c r="JB22" s="196"/>
      <c r="JC22" s="196"/>
      <c r="JD22" s="196"/>
      <c r="JE22" s="196"/>
      <c r="JF22" s="196"/>
      <c r="JG22" s="196"/>
      <c r="JH22" s="196"/>
      <c r="JI22" s="196"/>
      <c r="JJ22" s="196"/>
      <c r="JK22" s="196"/>
      <c r="JL22" s="196"/>
      <c r="JM22" s="196"/>
      <c r="JN22" s="196"/>
      <c r="JO22" s="196"/>
      <c r="JP22" s="196"/>
      <c r="JQ22" s="196"/>
      <c r="JR22" s="196"/>
      <c r="JS22" s="196"/>
      <c r="JT22" s="196"/>
      <c r="JU22" s="196"/>
      <c r="JV22" s="196"/>
      <c r="JW22" s="196"/>
      <c r="JX22" s="196"/>
      <c r="JY22" s="196"/>
      <c r="JZ22" s="196"/>
      <c r="KA22" s="196"/>
      <c r="KB22" s="196"/>
      <c r="KC22" s="196"/>
      <c r="KD22" s="196"/>
      <c r="KE22" s="196"/>
      <c r="KF22" s="196"/>
      <c r="KG22" s="196"/>
      <c r="KH22" s="196"/>
      <c r="KI22" s="196"/>
      <c r="KJ22" s="196"/>
      <c r="KK22" s="196"/>
      <c r="KL22" s="196"/>
      <c r="KM22" s="196"/>
      <c r="KN22" s="196"/>
      <c r="KO22" s="196"/>
      <c r="KP22" s="196"/>
      <c r="KQ22" s="196"/>
      <c r="KR22" s="196"/>
      <c r="KS22" s="196"/>
      <c r="KT22" s="196"/>
      <c r="KU22" s="196"/>
      <c r="KV22" s="196"/>
      <c r="KW22" s="196"/>
      <c r="KX22" s="196"/>
      <c r="KY22" s="196"/>
      <c r="KZ22" s="196"/>
      <c r="LA22" s="196"/>
      <c r="LB22" s="196"/>
      <c r="LC22" s="196"/>
      <c r="LD22" s="196"/>
      <c r="LE22" s="196"/>
      <c r="LF22" s="196"/>
      <c r="LG22" s="196"/>
      <c r="LH22" s="196"/>
      <c r="LI22" s="196"/>
      <c r="LJ22" s="196"/>
      <c r="LK22" s="196"/>
      <c r="LL22" s="196"/>
      <c r="LM22" s="196"/>
      <c r="LN22" s="196"/>
      <c r="LO22" s="196"/>
      <c r="LP22" s="196"/>
      <c r="LQ22" s="196"/>
      <c r="LR22" s="196"/>
      <c r="LS22" s="196"/>
      <c r="LT22" s="196"/>
      <c r="LU22" s="196"/>
      <c r="LV22" s="196"/>
      <c r="LW22" s="196"/>
      <c r="LX22" s="196"/>
      <c r="LY22" s="196"/>
      <c r="LZ22" s="196"/>
      <c r="MA22" s="196"/>
      <c r="MB22" s="196"/>
      <c r="MC22" s="196"/>
      <c r="MD22" s="196"/>
      <c r="ME22" s="196"/>
      <c r="MF22" s="196"/>
      <c r="MG22" s="196"/>
      <c r="MH22" s="196"/>
      <c r="MI22" s="196"/>
      <c r="MJ22" s="196"/>
      <c r="MK22" s="196"/>
      <c r="ML22" s="196"/>
      <c r="MM22" s="196"/>
      <c r="MN22" s="196"/>
      <c r="MO22" s="196"/>
      <c r="MP22" s="196"/>
      <c r="MQ22" s="196"/>
      <c r="MR22" s="196"/>
      <c r="MS22" s="196"/>
      <c r="MT22" s="196"/>
      <c r="MU22" s="196"/>
      <c r="MV22" s="196"/>
      <c r="MW22" s="196"/>
      <c r="MX22" s="196"/>
      <c r="MY22" s="196"/>
      <c r="MZ22" s="196"/>
      <c r="NA22" s="196"/>
      <c r="NB22" s="196"/>
      <c r="NC22" s="196"/>
      <c r="ND22" s="196"/>
      <c r="NE22" s="196"/>
      <c r="NF22" s="196"/>
      <c r="NG22" s="196"/>
      <c r="NH22" s="196"/>
      <c r="NI22" s="196"/>
      <c r="NJ22" s="196"/>
      <c r="NK22" s="196"/>
      <c r="NL22" s="196"/>
      <c r="NM22" s="196"/>
      <c r="NN22" s="196"/>
      <c r="NO22" s="196"/>
      <c r="NP22" s="196"/>
      <c r="NQ22" s="196"/>
      <c r="NR22" s="196"/>
      <c r="NS22" s="196"/>
      <c r="NT22" s="196"/>
      <c r="NU22" s="196"/>
      <c r="NV22" s="196"/>
      <c r="NW22" s="196"/>
      <c r="NX22" s="196"/>
      <c r="NY22" s="196"/>
      <c r="NZ22" s="196"/>
      <c r="OA22" s="196"/>
      <c r="OB22" s="196"/>
      <c r="OC22" s="196"/>
      <c r="OD22" s="196"/>
      <c r="OE22" s="196"/>
      <c r="OF22" s="196"/>
      <c r="OG22" s="196"/>
      <c r="OH22" s="196"/>
      <c r="OI22" s="196"/>
      <c r="OJ22" s="196"/>
      <c r="OK22" s="196"/>
      <c r="OL22" s="196"/>
      <c r="OM22" s="196"/>
      <c r="ON22" s="196"/>
      <c r="OO22" s="196"/>
      <c r="OP22" s="196"/>
      <c r="OQ22" s="196"/>
      <c r="OR22" s="196"/>
      <c r="OS22" s="196"/>
      <c r="OT22" s="196"/>
      <c r="OU22" s="196"/>
      <c r="OV22" s="196"/>
      <c r="OW22" s="196"/>
      <c r="OX22" s="196"/>
      <c r="OY22" s="196"/>
      <c r="OZ22" s="196"/>
      <c r="PA22" s="196"/>
      <c r="PB22" s="196"/>
      <c r="PC22" s="196"/>
      <c r="PD22" s="196"/>
      <c r="PE22" s="196"/>
      <c r="PF22" s="196"/>
      <c r="PG22" s="196"/>
      <c r="PH22" s="196"/>
      <c r="PI22" s="196"/>
      <c r="PJ22" s="196"/>
      <c r="PK22" s="196"/>
      <c r="PL22" s="196"/>
      <c r="PM22" s="196"/>
      <c r="PN22" s="196"/>
      <c r="PO22" s="196"/>
      <c r="PP22" s="196"/>
      <c r="PQ22" s="196"/>
      <c r="PR22" s="196"/>
      <c r="PS22" s="196"/>
      <c r="PT22" s="196"/>
      <c r="PU22" s="196"/>
      <c r="PV22" s="196"/>
      <c r="PW22" s="196"/>
      <c r="PX22" s="196"/>
      <c r="PY22" s="196"/>
      <c r="PZ22" s="196"/>
      <c r="QA22" s="196"/>
      <c r="QB22" s="196"/>
      <c r="QC22" s="196"/>
      <c r="QD22" s="196"/>
      <c r="QE22" s="196"/>
      <c r="QF22" s="196"/>
      <c r="QG22" s="196"/>
      <c r="QH22" s="196"/>
      <c r="QI22" s="196"/>
      <c r="QJ22" s="196"/>
      <c r="QK22" s="196"/>
      <c r="QL22" s="196"/>
      <c r="QM22" s="196"/>
      <c r="QN22" s="196"/>
      <c r="QO22" s="196"/>
      <c r="QP22" s="196"/>
      <c r="QQ22" s="196"/>
      <c r="QR22" s="196"/>
      <c r="QS22" s="196"/>
      <c r="QT22" s="196"/>
      <c r="QU22" s="196"/>
      <c r="QV22" s="196"/>
      <c r="QW22" s="196"/>
      <c r="QX22" s="196"/>
      <c r="QY22" s="196"/>
      <c r="QZ22" s="196"/>
      <c r="RA22" s="196"/>
      <c r="RB22" s="196"/>
      <c r="RC22" s="196"/>
      <c r="RD22" s="196"/>
      <c r="RE22" s="196"/>
      <c r="RF22" s="196"/>
      <c r="RG22" s="196"/>
      <c r="RH22" s="196"/>
    </row>
    <row r="23" spans="1:476" s="307" customFormat="1" ht="57.6" x14ac:dyDescent="0.3">
      <c r="A23" s="290" t="s">
        <v>202</v>
      </c>
      <c r="B23" s="248" t="s">
        <v>27</v>
      </c>
      <c r="C23" s="248"/>
      <c r="D23" s="327" t="s">
        <v>640</v>
      </c>
      <c r="E23" s="207" t="s">
        <v>465</v>
      </c>
      <c r="F23" s="299"/>
      <c r="G23" s="224" t="s">
        <v>501</v>
      </c>
      <c r="H23" s="225" t="s">
        <v>551</v>
      </c>
      <c r="I23" s="324" t="s">
        <v>577</v>
      </c>
      <c r="J23" s="224" t="s">
        <v>660</v>
      </c>
      <c r="K23" s="207"/>
      <c r="L23" s="18"/>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6"/>
      <c r="DI23" s="196"/>
      <c r="DJ23" s="196"/>
      <c r="DK23" s="196"/>
      <c r="DL23" s="196"/>
      <c r="DM23" s="196"/>
      <c r="DN23" s="196"/>
      <c r="DO23" s="196"/>
      <c r="DP23" s="196"/>
      <c r="DQ23" s="196"/>
      <c r="DR23" s="196"/>
      <c r="DS23" s="196"/>
      <c r="DT23" s="196"/>
      <c r="DU23" s="196"/>
      <c r="DV23" s="196"/>
      <c r="DW23" s="196"/>
      <c r="DX23" s="196"/>
      <c r="DY23" s="196"/>
      <c r="DZ23" s="196"/>
      <c r="EA23" s="196"/>
      <c r="EB23" s="196"/>
      <c r="EC23" s="196"/>
      <c r="ED23" s="196"/>
      <c r="EE23" s="196"/>
      <c r="EF23" s="196"/>
      <c r="EG23" s="196"/>
      <c r="EH23" s="196"/>
      <c r="EI23" s="196"/>
      <c r="EJ23" s="196"/>
      <c r="EK23" s="196"/>
      <c r="EL23" s="196"/>
      <c r="EM23" s="196"/>
      <c r="EN23" s="196"/>
      <c r="EO23" s="196"/>
      <c r="EP23" s="196"/>
      <c r="EQ23" s="196"/>
      <c r="ER23" s="196"/>
      <c r="ES23" s="196"/>
      <c r="ET23" s="196"/>
      <c r="EU23" s="196"/>
      <c r="EV23" s="196"/>
      <c r="EW23" s="196"/>
      <c r="EX23" s="196"/>
      <c r="EY23" s="196"/>
      <c r="EZ23" s="196"/>
      <c r="FA23" s="196"/>
      <c r="FB23" s="196"/>
      <c r="FC23" s="196"/>
      <c r="FD23" s="196"/>
      <c r="FE23" s="196"/>
      <c r="FF23" s="196"/>
      <c r="FG23" s="196"/>
      <c r="FH23" s="196"/>
      <c r="FI23" s="196"/>
      <c r="FJ23" s="196"/>
      <c r="FK23" s="196"/>
      <c r="FL23" s="196"/>
      <c r="FM23" s="196"/>
      <c r="FN23" s="196"/>
      <c r="FO23" s="196"/>
      <c r="FP23" s="196"/>
      <c r="FQ23" s="196"/>
      <c r="FR23" s="196"/>
      <c r="FS23" s="196"/>
      <c r="FT23" s="196"/>
      <c r="FU23" s="196"/>
      <c r="FV23" s="196"/>
      <c r="FW23" s="196"/>
      <c r="FX23" s="196"/>
      <c r="FY23" s="196"/>
      <c r="FZ23" s="196"/>
      <c r="GA23" s="196"/>
      <c r="GB23" s="196"/>
      <c r="GC23" s="196"/>
      <c r="GD23" s="196"/>
      <c r="GE23" s="196"/>
      <c r="GF23" s="196"/>
      <c r="GG23" s="196"/>
      <c r="GH23" s="196"/>
      <c r="GI23" s="196"/>
      <c r="GJ23" s="196"/>
      <c r="GK23" s="196"/>
      <c r="GL23" s="196"/>
      <c r="GM23" s="196"/>
      <c r="GN23" s="196"/>
      <c r="GO23" s="196"/>
      <c r="GP23" s="196"/>
      <c r="GQ23" s="196"/>
      <c r="GR23" s="196"/>
      <c r="GS23" s="196"/>
      <c r="GT23" s="196"/>
      <c r="GU23" s="196"/>
      <c r="GV23" s="196"/>
      <c r="GW23" s="196"/>
      <c r="GX23" s="196"/>
      <c r="GY23" s="196"/>
      <c r="GZ23" s="196"/>
      <c r="HA23" s="196"/>
      <c r="HB23" s="196"/>
      <c r="HC23" s="196"/>
      <c r="HD23" s="196"/>
      <c r="HE23" s="196"/>
      <c r="HF23" s="196"/>
      <c r="HG23" s="196"/>
      <c r="HH23" s="196"/>
      <c r="HI23" s="196"/>
      <c r="HJ23" s="196"/>
      <c r="HK23" s="196"/>
      <c r="HL23" s="196"/>
      <c r="HM23" s="196"/>
      <c r="HN23" s="196"/>
      <c r="HO23" s="196"/>
      <c r="HP23" s="196"/>
      <c r="HQ23" s="196"/>
      <c r="HR23" s="196"/>
      <c r="HS23" s="196"/>
      <c r="HT23" s="196"/>
      <c r="HU23" s="196"/>
      <c r="HV23" s="196"/>
      <c r="HW23" s="196"/>
      <c r="HX23" s="196"/>
      <c r="HY23" s="196"/>
      <c r="HZ23" s="196"/>
      <c r="IA23" s="196"/>
      <c r="IB23" s="196"/>
      <c r="IC23" s="196"/>
      <c r="ID23" s="196"/>
      <c r="IE23" s="196"/>
      <c r="IF23" s="196"/>
      <c r="IG23" s="196"/>
      <c r="IH23" s="196"/>
      <c r="II23" s="196"/>
      <c r="IJ23" s="196"/>
      <c r="IK23" s="196"/>
      <c r="IL23" s="196"/>
      <c r="IM23" s="196"/>
      <c r="IN23" s="196"/>
      <c r="IO23" s="196"/>
      <c r="IP23" s="196"/>
      <c r="IQ23" s="196"/>
      <c r="IR23" s="196"/>
      <c r="IS23" s="196"/>
      <c r="IT23" s="196"/>
      <c r="IU23" s="196"/>
      <c r="IV23" s="196"/>
      <c r="IW23" s="196"/>
      <c r="IX23" s="196"/>
      <c r="IY23" s="196"/>
      <c r="IZ23" s="196"/>
      <c r="JA23" s="196"/>
      <c r="JB23" s="196"/>
      <c r="JC23" s="196"/>
      <c r="JD23" s="196"/>
      <c r="JE23" s="196"/>
      <c r="JF23" s="196"/>
      <c r="JG23" s="196"/>
      <c r="JH23" s="196"/>
      <c r="JI23" s="196"/>
      <c r="JJ23" s="196"/>
      <c r="JK23" s="196"/>
      <c r="JL23" s="196"/>
      <c r="JM23" s="196"/>
      <c r="JN23" s="196"/>
      <c r="JO23" s="196"/>
      <c r="JP23" s="196"/>
      <c r="JQ23" s="196"/>
      <c r="JR23" s="196"/>
      <c r="JS23" s="196"/>
      <c r="JT23" s="196"/>
      <c r="JU23" s="196"/>
      <c r="JV23" s="196"/>
      <c r="JW23" s="196"/>
      <c r="JX23" s="196"/>
      <c r="JY23" s="196"/>
      <c r="JZ23" s="196"/>
      <c r="KA23" s="196"/>
      <c r="KB23" s="196"/>
      <c r="KC23" s="196"/>
      <c r="KD23" s="196"/>
      <c r="KE23" s="196"/>
      <c r="KF23" s="196"/>
      <c r="KG23" s="196"/>
      <c r="KH23" s="196"/>
      <c r="KI23" s="196"/>
      <c r="KJ23" s="196"/>
      <c r="KK23" s="196"/>
      <c r="KL23" s="196"/>
      <c r="KM23" s="196"/>
      <c r="KN23" s="196"/>
      <c r="KO23" s="196"/>
      <c r="KP23" s="196"/>
      <c r="KQ23" s="196"/>
      <c r="KR23" s="196"/>
      <c r="KS23" s="196"/>
      <c r="KT23" s="196"/>
      <c r="KU23" s="196"/>
      <c r="KV23" s="196"/>
      <c r="KW23" s="196"/>
      <c r="KX23" s="196"/>
      <c r="KY23" s="196"/>
      <c r="KZ23" s="196"/>
      <c r="LA23" s="196"/>
      <c r="LB23" s="196"/>
      <c r="LC23" s="196"/>
      <c r="LD23" s="196"/>
      <c r="LE23" s="196"/>
      <c r="LF23" s="196"/>
      <c r="LG23" s="196"/>
      <c r="LH23" s="196"/>
      <c r="LI23" s="196"/>
      <c r="LJ23" s="196"/>
      <c r="LK23" s="196"/>
      <c r="LL23" s="196"/>
      <c r="LM23" s="196"/>
      <c r="LN23" s="196"/>
      <c r="LO23" s="196"/>
      <c r="LP23" s="196"/>
      <c r="LQ23" s="196"/>
      <c r="LR23" s="196"/>
      <c r="LS23" s="196"/>
      <c r="LT23" s="196"/>
      <c r="LU23" s="196"/>
      <c r="LV23" s="196"/>
      <c r="LW23" s="196"/>
      <c r="LX23" s="196"/>
      <c r="LY23" s="196"/>
      <c r="LZ23" s="196"/>
      <c r="MA23" s="196"/>
      <c r="MB23" s="196"/>
      <c r="MC23" s="196"/>
      <c r="MD23" s="196"/>
      <c r="ME23" s="196"/>
      <c r="MF23" s="196"/>
      <c r="MG23" s="196"/>
      <c r="MH23" s="196"/>
      <c r="MI23" s="196"/>
      <c r="MJ23" s="196"/>
      <c r="MK23" s="196"/>
      <c r="ML23" s="196"/>
      <c r="MM23" s="196"/>
      <c r="MN23" s="196"/>
      <c r="MO23" s="196"/>
      <c r="MP23" s="196"/>
      <c r="MQ23" s="196"/>
      <c r="MR23" s="196"/>
      <c r="MS23" s="196"/>
      <c r="MT23" s="196"/>
      <c r="MU23" s="196"/>
      <c r="MV23" s="196"/>
      <c r="MW23" s="196"/>
      <c r="MX23" s="196"/>
      <c r="MY23" s="196"/>
      <c r="MZ23" s="196"/>
      <c r="NA23" s="196"/>
      <c r="NB23" s="196"/>
      <c r="NC23" s="196"/>
      <c r="ND23" s="196"/>
      <c r="NE23" s="196"/>
      <c r="NF23" s="196"/>
      <c r="NG23" s="196"/>
      <c r="NH23" s="196"/>
      <c r="NI23" s="196"/>
      <c r="NJ23" s="196"/>
      <c r="NK23" s="196"/>
      <c r="NL23" s="196"/>
      <c r="NM23" s="196"/>
      <c r="NN23" s="196"/>
      <c r="NO23" s="196"/>
      <c r="NP23" s="196"/>
      <c r="NQ23" s="196"/>
      <c r="NR23" s="196"/>
      <c r="NS23" s="196"/>
      <c r="NT23" s="196"/>
      <c r="NU23" s="196"/>
      <c r="NV23" s="196"/>
      <c r="NW23" s="196"/>
      <c r="NX23" s="196"/>
      <c r="NY23" s="196"/>
      <c r="NZ23" s="196"/>
      <c r="OA23" s="196"/>
      <c r="OB23" s="196"/>
      <c r="OC23" s="196"/>
      <c r="OD23" s="196"/>
      <c r="OE23" s="196"/>
      <c r="OF23" s="196"/>
      <c r="OG23" s="196"/>
      <c r="OH23" s="196"/>
      <c r="OI23" s="196"/>
      <c r="OJ23" s="196"/>
      <c r="OK23" s="196"/>
      <c r="OL23" s="196"/>
      <c r="OM23" s="196"/>
      <c r="ON23" s="196"/>
      <c r="OO23" s="196"/>
      <c r="OP23" s="196"/>
      <c r="OQ23" s="196"/>
      <c r="OR23" s="196"/>
      <c r="OS23" s="196"/>
      <c r="OT23" s="196"/>
      <c r="OU23" s="196"/>
      <c r="OV23" s="196"/>
      <c r="OW23" s="196"/>
      <c r="OX23" s="196"/>
      <c r="OY23" s="196"/>
      <c r="OZ23" s="196"/>
      <c r="PA23" s="196"/>
      <c r="PB23" s="196"/>
      <c r="PC23" s="196"/>
      <c r="PD23" s="196"/>
      <c r="PE23" s="196"/>
      <c r="PF23" s="196"/>
      <c r="PG23" s="196"/>
      <c r="PH23" s="196"/>
      <c r="PI23" s="196"/>
      <c r="PJ23" s="196"/>
      <c r="PK23" s="196"/>
      <c r="PL23" s="196"/>
      <c r="PM23" s="196"/>
      <c r="PN23" s="196"/>
      <c r="PO23" s="196"/>
      <c r="PP23" s="196"/>
      <c r="PQ23" s="196"/>
      <c r="PR23" s="196"/>
      <c r="PS23" s="196"/>
      <c r="PT23" s="196"/>
      <c r="PU23" s="196"/>
      <c r="PV23" s="196"/>
      <c r="PW23" s="196"/>
      <c r="PX23" s="196"/>
      <c r="PY23" s="196"/>
      <c r="PZ23" s="196"/>
      <c r="QA23" s="196"/>
      <c r="QB23" s="196"/>
      <c r="QC23" s="196"/>
      <c r="QD23" s="196"/>
      <c r="QE23" s="196"/>
      <c r="QF23" s="196"/>
      <c r="QG23" s="196"/>
      <c r="QH23" s="196"/>
      <c r="QI23" s="196"/>
      <c r="QJ23" s="196"/>
      <c r="QK23" s="196"/>
      <c r="QL23" s="196"/>
      <c r="QM23" s="196"/>
      <c r="QN23" s="196"/>
      <c r="QO23" s="196"/>
      <c r="QP23" s="196"/>
      <c r="QQ23" s="196"/>
      <c r="QR23" s="196"/>
      <c r="QS23" s="196"/>
      <c r="QT23" s="196"/>
      <c r="QU23" s="196"/>
      <c r="QV23" s="196"/>
      <c r="QW23" s="196"/>
      <c r="QX23" s="196"/>
      <c r="QY23" s="196"/>
      <c r="QZ23" s="196"/>
      <c r="RA23" s="196"/>
      <c r="RB23" s="196"/>
      <c r="RC23" s="196"/>
      <c r="RD23" s="196"/>
      <c r="RE23" s="196"/>
      <c r="RF23" s="196"/>
      <c r="RG23" s="196"/>
      <c r="RH23" s="196"/>
    </row>
    <row r="24" spans="1:476" s="307" customFormat="1" ht="43.2" x14ac:dyDescent="0.3">
      <c r="A24" s="290" t="s">
        <v>203</v>
      </c>
      <c r="B24" s="248" t="s">
        <v>27</v>
      </c>
      <c r="C24" s="248"/>
      <c r="D24" s="323" t="s">
        <v>644</v>
      </c>
      <c r="E24" s="223" t="s">
        <v>465</v>
      </c>
      <c r="F24" s="299"/>
      <c r="G24" s="224" t="s">
        <v>475</v>
      </c>
      <c r="H24" s="225">
        <v>2035</v>
      </c>
      <c r="I24" s="324" t="s">
        <v>578</v>
      </c>
      <c r="J24" s="224" t="s">
        <v>706</v>
      </c>
      <c r="K24" s="207"/>
      <c r="L24" s="18"/>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c r="CV24" s="196"/>
      <c r="CW24" s="196"/>
      <c r="CX24" s="196"/>
      <c r="CY24" s="196"/>
      <c r="CZ24" s="196"/>
      <c r="DA24" s="196"/>
      <c r="DB24" s="196"/>
      <c r="DC24" s="196"/>
      <c r="DD24" s="196"/>
      <c r="DE24" s="196"/>
      <c r="DF24" s="196"/>
      <c r="DG24" s="196"/>
      <c r="DH24" s="196"/>
      <c r="DI24" s="196"/>
      <c r="DJ24" s="196"/>
      <c r="DK24" s="196"/>
      <c r="DL24" s="196"/>
      <c r="DM24" s="196"/>
      <c r="DN24" s="196"/>
      <c r="DO24" s="196"/>
      <c r="DP24" s="196"/>
      <c r="DQ24" s="196"/>
      <c r="DR24" s="196"/>
      <c r="DS24" s="196"/>
      <c r="DT24" s="196"/>
      <c r="DU24" s="196"/>
      <c r="DV24" s="196"/>
      <c r="DW24" s="196"/>
      <c r="DX24" s="196"/>
      <c r="DY24" s="196"/>
      <c r="DZ24" s="196"/>
      <c r="EA24" s="196"/>
      <c r="EB24" s="196"/>
      <c r="EC24" s="196"/>
      <c r="ED24" s="196"/>
      <c r="EE24" s="196"/>
      <c r="EF24" s="196"/>
      <c r="EG24" s="196"/>
      <c r="EH24" s="196"/>
      <c r="EI24" s="196"/>
      <c r="EJ24" s="196"/>
      <c r="EK24" s="196"/>
      <c r="EL24" s="196"/>
      <c r="EM24" s="196"/>
      <c r="EN24" s="196"/>
      <c r="EO24" s="196"/>
      <c r="EP24" s="196"/>
      <c r="EQ24" s="196"/>
      <c r="ER24" s="196"/>
      <c r="ES24" s="196"/>
      <c r="ET24" s="196"/>
      <c r="EU24" s="196"/>
      <c r="EV24" s="196"/>
      <c r="EW24" s="196"/>
      <c r="EX24" s="196"/>
      <c r="EY24" s="196"/>
      <c r="EZ24" s="196"/>
      <c r="FA24" s="196"/>
      <c r="FB24" s="196"/>
      <c r="FC24" s="196"/>
      <c r="FD24" s="196"/>
      <c r="FE24" s="196"/>
      <c r="FF24" s="196"/>
      <c r="FG24" s="196"/>
      <c r="FH24" s="196"/>
      <c r="FI24" s="196"/>
      <c r="FJ24" s="196"/>
      <c r="FK24" s="196"/>
      <c r="FL24" s="196"/>
      <c r="FM24" s="196"/>
      <c r="FN24" s="196"/>
      <c r="FO24" s="196"/>
      <c r="FP24" s="196"/>
      <c r="FQ24" s="196"/>
      <c r="FR24" s="196"/>
      <c r="FS24" s="196"/>
      <c r="FT24" s="196"/>
      <c r="FU24" s="196"/>
      <c r="FV24" s="196"/>
      <c r="FW24" s="196"/>
      <c r="FX24" s="196"/>
      <c r="FY24" s="196"/>
      <c r="FZ24" s="196"/>
      <c r="GA24" s="196"/>
      <c r="GB24" s="196"/>
      <c r="GC24" s="196"/>
      <c r="GD24" s="196"/>
      <c r="GE24" s="196"/>
      <c r="GF24" s="196"/>
      <c r="GG24" s="196"/>
      <c r="GH24" s="196"/>
      <c r="GI24" s="196"/>
      <c r="GJ24" s="196"/>
      <c r="GK24" s="196"/>
      <c r="GL24" s="196"/>
      <c r="GM24" s="196"/>
      <c r="GN24" s="196"/>
      <c r="GO24" s="196"/>
      <c r="GP24" s="196"/>
      <c r="GQ24" s="196"/>
      <c r="GR24" s="196"/>
      <c r="GS24" s="196"/>
      <c r="GT24" s="196"/>
      <c r="GU24" s="196"/>
      <c r="GV24" s="196"/>
      <c r="GW24" s="196"/>
      <c r="GX24" s="196"/>
      <c r="GY24" s="196"/>
      <c r="GZ24" s="196"/>
      <c r="HA24" s="196"/>
      <c r="HB24" s="196"/>
      <c r="HC24" s="196"/>
      <c r="HD24" s="196"/>
      <c r="HE24" s="196"/>
      <c r="HF24" s="196"/>
      <c r="HG24" s="196"/>
      <c r="HH24" s="196"/>
      <c r="HI24" s="196"/>
      <c r="HJ24" s="196"/>
      <c r="HK24" s="196"/>
      <c r="HL24" s="196"/>
      <c r="HM24" s="196"/>
      <c r="HN24" s="196"/>
      <c r="HO24" s="196"/>
      <c r="HP24" s="196"/>
      <c r="HQ24" s="196"/>
      <c r="HR24" s="196"/>
      <c r="HS24" s="196"/>
      <c r="HT24" s="196"/>
      <c r="HU24" s="196"/>
      <c r="HV24" s="196"/>
      <c r="HW24" s="196"/>
      <c r="HX24" s="196"/>
      <c r="HY24" s="196"/>
      <c r="HZ24" s="196"/>
      <c r="IA24" s="196"/>
      <c r="IB24" s="196"/>
      <c r="IC24" s="196"/>
      <c r="ID24" s="196"/>
      <c r="IE24" s="196"/>
      <c r="IF24" s="196"/>
      <c r="IG24" s="196"/>
      <c r="IH24" s="196"/>
      <c r="II24" s="196"/>
      <c r="IJ24" s="196"/>
      <c r="IK24" s="196"/>
      <c r="IL24" s="196"/>
      <c r="IM24" s="196"/>
      <c r="IN24" s="196"/>
      <c r="IO24" s="196"/>
      <c r="IP24" s="196"/>
      <c r="IQ24" s="196"/>
      <c r="IR24" s="196"/>
      <c r="IS24" s="196"/>
      <c r="IT24" s="196"/>
      <c r="IU24" s="196"/>
      <c r="IV24" s="196"/>
      <c r="IW24" s="196"/>
      <c r="IX24" s="196"/>
      <c r="IY24" s="196"/>
      <c r="IZ24" s="196"/>
      <c r="JA24" s="196"/>
      <c r="JB24" s="196"/>
      <c r="JC24" s="196"/>
      <c r="JD24" s="196"/>
      <c r="JE24" s="196"/>
      <c r="JF24" s="196"/>
      <c r="JG24" s="196"/>
      <c r="JH24" s="196"/>
      <c r="JI24" s="196"/>
      <c r="JJ24" s="196"/>
      <c r="JK24" s="196"/>
      <c r="JL24" s="196"/>
      <c r="JM24" s="196"/>
      <c r="JN24" s="196"/>
      <c r="JO24" s="196"/>
      <c r="JP24" s="196"/>
      <c r="JQ24" s="196"/>
      <c r="JR24" s="196"/>
      <c r="JS24" s="196"/>
      <c r="JT24" s="196"/>
      <c r="JU24" s="196"/>
      <c r="JV24" s="196"/>
      <c r="JW24" s="196"/>
      <c r="JX24" s="196"/>
      <c r="JY24" s="196"/>
      <c r="JZ24" s="196"/>
      <c r="KA24" s="196"/>
      <c r="KB24" s="196"/>
      <c r="KC24" s="196"/>
      <c r="KD24" s="196"/>
      <c r="KE24" s="196"/>
      <c r="KF24" s="196"/>
      <c r="KG24" s="196"/>
      <c r="KH24" s="196"/>
      <c r="KI24" s="196"/>
      <c r="KJ24" s="196"/>
      <c r="KK24" s="196"/>
      <c r="KL24" s="196"/>
      <c r="KM24" s="196"/>
      <c r="KN24" s="196"/>
      <c r="KO24" s="196"/>
      <c r="KP24" s="196"/>
      <c r="KQ24" s="196"/>
      <c r="KR24" s="196"/>
      <c r="KS24" s="196"/>
      <c r="KT24" s="196"/>
      <c r="KU24" s="196"/>
      <c r="KV24" s="196"/>
      <c r="KW24" s="196"/>
      <c r="KX24" s="196"/>
      <c r="KY24" s="196"/>
      <c r="KZ24" s="196"/>
      <c r="LA24" s="196"/>
      <c r="LB24" s="196"/>
      <c r="LC24" s="196"/>
      <c r="LD24" s="196"/>
      <c r="LE24" s="196"/>
      <c r="LF24" s="196"/>
      <c r="LG24" s="196"/>
      <c r="LH24" s="196"/>
      <c r="LI24" s="196"/>
      <c r="LJ24" s="196"/>
      <c r="LK24" s="196"/>
      <c r="LL24" s="196"/>
      <c r="LM24" s="196"/>
      <c r="LN24" s="196"/>
      <c r="LO24" s="196"/>
      <c r="LP24" s="196"/>
      <c r="LQ24" s="196"/>
      <c r="LR24" s="196"/>
      <c r="LS24" s="196"/>
      <c r="LT24" s="196"/>
      <c r="LU24" s="196"/>
      <c r="LV24" s="196"/>
      <c r="LW24" s="196"/>
      <c r="LX24" s="196"/>
      <c r="LY24" s="196"/>
      <c r="LZ24" s="196"/>
      <c r="MA24" s="196"/>
      <c r="MB24" s="196"/>
      <c r="MC24" s="196"/>
      <c r="MD24" s="196"/>
      <c r="ME24" s="196"/>
      <c r="MF24" s="196"/>
      <c r="MG24" s="196"/>
      <c r="MH24" s="196"/>
      <c r="MI24" s="196"/>
      <c r="MJ24" s="196"/>
      <c r="MK24" s="196"/>
      <c r="ML24" s="196"/>
      <c r="MM24" s="196"/>
      <c r="MN24" s="196"/>
      <c r="MO24" s="196"/>
      <c r="MP24" s="196"/>
      <c r="MQ24" s="196"/>
      <c r="MR24" s="196"/>
      <c r="MS24" s="196"/>
      <c r="MT24" s="196"/>
      <c r="MU24" s="196"/>
      <c r="MV24" s="196"/>
      <c r="MW24" s="196"/>
      <c r="MX24" s="196"/>
      <c r="MY24" s="196"/>
      <c r="MZ24" s="196"/>
      <c r="NA24" s="196"/>
      <c r="NB24" s="196"/>
      <c r="NC24" s="196"/>
      <c r="ND24" s="196"/>
      <c r="NE24" s="196"/>
      <c r="NF24" s="196"/>
      <c r="NG24" s="196"/>
      <c r="NH24" s="196"/>
      <c r="NI24" s="196"/>
      <c r="NJ24" s="196"/>
      <c r="NK24" s="196"/>
      <c r="NL24" s="196"/>
      <c r="NM24" s="196"/>
      <c r="NN24" s="196"/>
      <c r="NO24" s="196"/>
      <c r="NP24" s="196"/>
      <c r="NQ24" s="196"/>
      <c r="NR24" s="196"/>
      <c r="NS24" s="196"/>
      <c r="NT24" s="196"/>
      <c r="NU24" s="196"/>
      <c r="NV24" s="196"/>
      <c r="NW24" s="196"/>
      <c r="NX24" s="196"/>
      <c r="NY24" s="196"/>
      <c r="NZ24" s="196"/>
      <c r="OA24" s="196"/>
      <c r="OB24" s="196"/>
      <c r="OC24" s="196"/>
      <c r="OD24" s="196"/>
      <c r="OE24" s="196"/>
      <c r="OF24" s="196"/>
      <c r="OG24" s="196"/>
      <c r="OH24" s="196"/>
      <c r="OI24" s="196"/>
      <c r="OJ24" s="196"/>
      <c r="OK24" s="196"/>
      <c r="OL24" s="196"/>
      <c r="OM24" s="196"/>
      <c r="ON24" s="196"/>
      <c r="OO24" s="196"/>
      <c r="OP24" s="196"/>
      <c r="OQ24" s="196"/>
      <c r="OR24" s="196"/>
      <c r="OS24" s="196"/>
      <c r="OT24" s="196"/>
      <c r="OU24" s="196"/>
      <c r="OV24" s="196"/>
      <c r="OW24" s="196"/>
      <c r="OX24" s="196"/>
      <c r="OY24" s="196"/>
      <c r="OZ24" s="196"/>
      <c r="PA24" s="196"/>
      <c r="PB24" s="196"/>
      <c r="PC24" s="196"/>
      <c r="PD24" s="196"/>
      <c r="PE24" s="196"/>
      <c r="PF24" s="196"/>
      <c r="PG24" s="196"/>
      <c r="PH24" s="196"/>
      <c r="PI24" s="196"/>
      <c r="PJ24" s="196"/>
      <c r="PK24" s="196"/>
      <c r="PL24" s="196"/>
      <c r="PM24" s="196"/>
      <c r="PN24" s="196"/>
      <c r="PO24" s="196"/>
      <c r="PP24" s="196"/>
      <c r="PQ24" s="196"/>
      <c r="PR24" s="196"/>
      <c r="PS24" s="196"/>
      <c r="PT24" s="196"/>
      <c r="PU24" s="196"/>
      <c r="PV24" s="196"/>
      <c r="PW24" s="196"/>
      <c r="PX24" s="196"/>
      <c r="PY24" s="196"/>
      <c r="PZ24" s="196"/>
      <c r="QA24" s="196"/>
      <c r="QB24" s="196"/>
      <c r="QC24" s="196"/>
      <c r="QD24" s="196"/>
      <c r="QE24" s="196"/>
      <c r="QF24" s="196"/>
      <c r="QG24" s="196"/>
      <c r="QH24" s="196"/>
      <c r="QI24" s="196"/>
      <c r="QJ24" s="196"/>
      <c r="QK24" s="196"/>
      <c r="QL24" s="196"/>
      <c r="QM24" s="196"/>
      <c r="QN24" s="196"/>
      <c r="QO24" s="196"/>
      <c r="QP24" s="196"/>
      <c r="QQ24" s="196"/>
      <c r="QR24" s="196"/>
      <c r="QS24" s="196"/>
      <c r="QT24" s="196"/>
      <c r="QU24" s="196"/>
      <c r="QV24" s="196"/>
      <c r="QW24" s="196"/>
      <c r="QX24" s="196"/>
      <c r="QY24" s="196"/>
      <c r="QZ24" s="196"/>
      <c r="RA24" s="196"/>
      <c r="RB24" s="196"/>
      <c r="RC24" s="196"/>
      <c r="RD24" s="196"/>
      <c r="RE24" s="196"/>
      <c r="RF24" s="196"/>
      <c r="RG24" s="196"/>
      <c r="RH24" s="196"/>
    </row>
    <row r="25" spans="1:476" s="307" customFormat="1" ht="43.2" x14ac:dyDescent="0.3">
      <c r="A25" s="316"/>
      <c r="B25" s="250"/>
      <c r="C25" s="250"/>
      <c r="D25" s="328"/>
      <c r="E25" s="216"/>
      <c r="F25" s="301"/>
      <c r="G25" s="224" t="s">
        <v>502</v>
      </c>
      <c r="H25" s="225" t="s">
        <v>276</v>
      </c>
      <c r="I25" s="324" t="s">
        <v>579</v>
      </c>
      <c r="J25" s="224" t="s">
        <v>503</v>
      </c>
      <c r="K25" s="207"/>
      <c r="L25" s="18"/>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6"/>
      <c r="DV25" s="196"/>
      <c r="DW25" s="196"/>
      <c r="DX25" s="196"/>
      <c r="DY25" s="196"/>
      <c r="DZ25" s="196"/>
      <c r="EA25" s="196"/>
      <c r="EB25" s="196"/>
      <c r="EC25" s="196"/>
      <c r="ED25" s="196"/>
      <c r="EE25" s="196"/>
      <c r="EF25" s="196"/>
      <c r="EG25" s="196"/>
      <c r="EH25" s="196"/>
      <c r="EI25" s="196"/>
      <c r="EJ25" s="196"/>
      <c r="EK25" s="196"/>
      <c r="EL25" s="196"/>
      <c r="EM25" s="196"/>
      <c r="EN25" s="196"/>
      <c r="EO25" s="196"/>
      <c r="EP25" s="196"/>
      <c r="EQ25" s="196"/>
      <c r="ER25" s="196"/>
      <c r="ES25" s="196"/>
      <c r="ET25" s="196"/>
      <c r="EU25" s="196"/>
      <c r="EV25" s="196"/>
      <c r="EW25" s="196"/>
      <c r="EX25" s="196"/>
      <c r="EY25" s="196"/>
      <c r="EZ25" s="196"/>
      <c r="FA25" s="196"/>
      <c r="FB25" s="196"/>
      <c r="FC25" s="196"/>
      <c r="FD25" s="196"/>
      <c r="FE25" s="196"/>
      <c r="FF25" s="196"/>
      <c r="FG25" s="196"/>
      <c r="FH25" s="196"/>
      <c r="FI25" s="196"/>
      <c r="FJ25" s="196"/>
      <c r="FK25" s="196"/>
      <c r="FL25" s="196"/>
      <c r="FM25" s="196"/>
      <c r="FN25" s="196"/>
      <c r="FO25" s="196"/>
      <c r="FP25" s="196"/>
      <c r="FQ25" s="196"/>
      <c r="FR25" s="196"/>
      <c r="FS25" s="196"/>
      <c r="FT25" s="196"/>
      <c r="FU25" s="196"/>
      <c r="FV25" s="196"/>
      <c r="FW25" s="196"/>
      <c r="FX25" s="196"/>
      <c r="FY25" s="196"/>
      <c r="FZ25" s="196"/>
      <c r="GA25" s="196"/>
      <c r="GB25" s="196"/>
      <c r="GC25" s="196"/>
      <c r="GD25" s="196"/>
      <c r="GE25" s="196"/>
      <c r="GF25" s="196"/>
      <c r="GG25" s="196"/>
      <c r="GH25" s="196"/>
      <c r="GI25" s="196"/>
      <c r="GJ25" s="196"/>
      <c r="GK25" s="196"/>
      <c r="GL25" s="196"/>
      <c r="GM25" s="196"/>
      <c r="GN25" s="196"/>
      <c r="GO25" s="196"/>
      <c r="GP25" s="196"/>
      <c r="GQ25" s="196"/>
      <c r="GR25" s="196"/>
      <c r="GS25" s="196"/>
      <c r="GT25" s="196"/>
      <c r="GU25" s="196"/>
      <c r="GV25" s="196"/>
      <c r="GW25" s="196"/>
      <c r="GX25" s="196"/>
      <c r="GY25" s="196"/>
      <c r="GZ25" s="196"/>
      <c r="HA25" s="196"/>
      <c r="HB25" s="196"/>
      <c r="HC25" s="196"/>
      <c r="HD25" s="196"/>
      <c r="HE25" s="196"/>
      <c r="HF25" s="196"/>
      <c r="HG25" s="196"/>
      <c r="HH25" s="196"/>
      <c r="HI25" s="196"/>
      <c r="HJ25" s="196"/>
      <c r="HK25" s="196"/>
      <c r="HL25" s="196"/>
      <c r="HM25" s="196"/>
      <c r="HN25" s="196"/>
      <c r="HO25" s="196"/>
      <c r="HP25" s="196"/>
      <c r="HQ25" s="196"/>
      <c r="HR25" s="196"/>
      <c r="HS25" s="196"/>
      <c r="HT25" s="196"/>
      <c r="HU25" s="196"/>
      <c r="HV25" s="196"/>
      <c r="HW25" s="196"/>
      <c r="HX25" s="196"/>
      <c r="HY25" s="196"/>
      <c r="HZ25" s="196"/>
      <c r="IA25" s="196"/>
      <c r="IB25" s="196"/>
      <c r="IC25" s="196"/>
      <c r="ID25" s="196"/>
      <c r="IE25" s="196"/>
      <c r="IF25" s="196"/>
      <c r="IG25" s="196"/>
      <c r="IH25" s="196"/>
      <c r="II25" s="196"/>
      <c r="IJ25" s="196"/>
      <c r="IK25" s="196"/>
      <c r="IL25" s="196"/>
      <c r="IM25" s="196"/>
      <c r="IN25" s="196"/>
      <c r="IO25" s="196"/>
      <c r="IP25" s="196"/>
      <c r="IQ25" s="196"/>
      <c r="IR25" s="196"/>
      <c r="IS25" s="196"/>
      <c r="IT25" s="196"/>
      <c r="IU25" s="196"/>
      <c r="IV25" s="196"/>
      <c r="IW25" s="196"/>
      <c r="IX25" s="196"/>
      <c r="IY25" s="196"/>
      <c r="IZ25" s="196"/>
      <c r="JA25" s="196"/>
      <c r="JB25" s="196"/>
      <c r="JC25" s="196"/>
      <c r="JD25" s="196"/>
      <c r="JE25" s="196"/>
      <c r="JF25" s="196"/>
      <c r="JG25" s="196"/>
      <c r="JH25" s="196"/>
      <c r="JI25" s="196"/>
      <c r="JJ25" s="196"/>
      <c r="JK25" s="196"/>
      <c r="JL25" s="196"/>
      <c r="JM25" s="196"/>
      <c r="JN25" s="196"/>
      <c r="JO25" s="196"/>
      <c r="JP25" s="196"/>
      <c r="JQ25" s="196"/>
      <c r="JR25" s="196"/>
      <c r="JS25" s="196"/>
      <c r="JT25" s="196"/>
      <c r="JU25" s="196"/>
      <c r="JV25" s="196"/>
      <c r="JW25" s="196"/>
      <c r="JX25" s="196"/>
      <c r="JY25" s="196"/>
      <c r="JZ25" s="196"/>
      <c r="KA25" s="196"/>
      <c r="KB25" s="196"/>
      <c r="KC25" s="196"/>
      <c r="KD25" s="196"/>
      <c r="KE25" s="196"/>
      <c r="KF25" s="196"/>
      <c r="KG25" s="196"/>
      <c r="KH25" s="196"/>
      <c r="KI25" s="196"/>
      <c r="KJ25" s="196"/>
      <c r="KK25" s="196"/>
      <c r="KL25" s="196"/>
      <c r="KM25" s="196"/>
      <c r="KN25" s="196"/>
      <c r="KO25" s="196"/>
      <c r="KP25" s="196"/>
      <c r="KQ25" s="196"/>
      <c r="KR25" s="196"/>
      <c r="KS25" s="196"/>
      <c r="KT25" s="196"/>
      <c r="KU25" s="196"/>
      <c r="KV25" s="196"/>
      <c r="KW25" s="196"/>
      <c r="KX25" s="196"/>
      <c r="KY25" s="196"/>
      <c r="KZ25" s="196"/>
      <c r="LA25" s="196"/>
      <c r="LB25" s="196"/>
      <c r="LC25" s="196"/>
      <c r="LD25" s="196"/>
      <c r="LE25" s="196"/>
      <c r="LF25" s="196"/>
      <c r="LG25" s="196"/>
      <c r="LH25" s="196"/>
      <c r="LI25" s="196"/>
      <c r="LJ25" s="196"/>
      <c r="LK25" s="196"/>
      <c r="LL25" s="196"/>
      <c r="LM25" s="196"/>
      <c r="LN25" s="196"/>
      <c r="LO25" s="196"/>
      <c r="LP25" s="196"/>
      <c r="LQ25" s="196"/>
      <c r="LR25" s="196"/>
      <c r="LS25" s="196"/>
      <c r="LT25" s="196"/>
      <c r="LU25" s="196"/>
      <c r="LV25" s="196"/>
      <c r="LW25" s="196"/>
      <c r="LX25" s="196"/>
      <c r="LY25" s="196"/>
      <c r="LZ25" s="196"/>
      <c r="MA25" s="196"/>
      <c r="MB25" s="196"/>
      <c r="MC25" s="196"/>
      <c r="MD25" s="196"/>
      <c r="ME25" s="196"/>
      <c r="MF25" s="196"/>
      <c r="MG25" s="196"/>
      <c r="MH25" s="196"/>
      <c r="MI25" s="196"/>
      <c r="MJ25" s="196"/>
      <c r="MK25" s="196"/>
      <c r="ML25" s="196"/>
      <c r="MM25" s="196"/>
      <c r="MN25" s="196"/>
      <c r="MO25" s="196"/>
      <c r="MP25" s="196"/>
      <c r="MQ25" s="196"/>
      <c r="MR25" s="196"/>
      <c r="MS25" s="196"/>
      <c r="MT25" s="196"/>
      <c r="MU25" s="196"/>
      <c r="MV25" s="196"/>
      <c r="MW25" s="196"/>
      <c r="MX25" s="196"/>
      <c r="MY25" s="196"/>
      <c r="MZ25" s="196"/>
      <c r="NA25" s="196"/>
      <c r="NB25" s="196"/>
      <c r="NC25" s="196"/>
      <c r="ND25" s="196"/>
      <c r="NE25" s="196"/>
      <c r="NF25" s="196"/>
      <c r="NG25" s="196"/>
      <c r="NH25" s="196"/>
      <c r="NI25" s="196"/>
      <c r="NJ25" s="196"/>
      <c r="NK25" s="196"/>
      <c r="NL25" s="196"/>
      <c r="NM25" s="196"/>
      <c r="NN25" s="196"/>
      <c r="NO25" s="196"/>
      <c r="NP25" s="196"/>
      <c r="NQ25" s="196"/>
      <c r="NR25" s="196"/>
      <c r="NS25" s="196"/>
      <c r="NT25" s="196"/>
      <c r="NU25" s="196"/>
      <c r="NV25" s="196"/>
      <c r="NW25" s="196"/>
      <c r="NX25" s="196"/>
      <c r="NY25" s="196"/>
      <c r="NZ25" s="196"/>
      <c r="OA25" s="196"/>
      <c r="OB25" s="196"/>
      <c r="OC25" s="196"/>
      <c r="OD25" s="196"/>
      <c r="OE25" s="196"/>
      <c r="OF25" s="196"/>
      <c r="OG25" s="196"/>
      <c r="OH25" s="196"/>
      <c r="OI25" s="196"/>
      <c r="OJ25" s="196"/>
      <c r="OK25" s="196"/>
      <c r="OL25" s="196"/>
      <c r="OM25" s="196"/>
      <c r="ON25" s="196"/>
      <c r="OO25" s="196"/>
      <c r="OP25" s="196"/>
      <c r="OQ25" s="196"/>
      <c r="OR25" s="196"/>
      <c r="OS25" s="196"/>
      <c r="OT25" s="196"/>
      <c r="OU25" s="196"/>
      <c r="OV25" s="196"/>
      <c r="OW25" s="196"/>
      <c r="OX25" s="196"/>
      <c r="OY25" s="196"/>
      <c r="OZ25" s="196"/>
      <c r="PA25" s="196"/>
      <c r="PB25" s="196"/>
      <c r="PC25" s="196"/>
      <c r="PD25" s="196"/>
      <c r="PE25" s="196"/>
      <c r="PF25" s="196"/>
      <c r="PG25" s="196"/>
      <c r="PH25" s="196"/>
      <c r="PI25" s="196"/>
      <c r="PJ25" s="196"/>
      <c r="PK25" s="196"/>
      <c r="PL25" s="196"/>
      <c r="PM25" s="196"/>
      <c r="PN25" s="196"/>
      <c r="PO25" s="196"/>
      <c r="PP25" s="196"/>
      <c r="PQ25" s="196"/>
      <c r="PR25" s="196"/>
      <c r="PS25" s="196"/>
      <c r="PT25" s="196"/>
      <c r="PU25" s="196"/>
      <c r="PV25" s="196"/>
      <c r="PW25" s="196"/>
      <c r="PX25" s="196"/>
      <c r="PY25" s="196"/>
      <c r="PZ25" s="196"/>
      <c r="QA25" s="196"/>
      <c r="QB25" s="196"/>
      <c r="QC25" s="196"/>
      <c r="QD25" s="196"/>
      <c r="QE25" s="196"/>
      <c r="QF25" s="196"/>
      <c r="QG25" s="196"/>
      <c r="QH25" s="196"/>
      <c r="QI25" s="196"/>
      <c r="QJ25" s="196"/>
      <c r="QK25" s="196"/>
      <c r="QL25" s="196"/>
      <c r="QM25" s="196"/>
      <c r="QN25" s="196"/>
      <c r="QO25" s="196"/>
      <c r="QP25" s="196"/>
      <c r="QQ25" s="196"/>
      <c r="QR25" s="196"/>
      <c r="QS25" s="196"/>
      <c r="QT25" s="196"/>
      <c r="QU25" s="196"/>
      <c r="QV25" s="196"/>
      <c r="QW25" s="196"/>
      <c r="QX25" s="196"/>
      <c r="QY25" s="196"/>
      <c r="QZ25" s="196"/>
      <c r="RA25" s="196"/>
      <c r="RB25" s="196"/>
      <c r="RC25" s="196"/>
      <c r="RD25" s="196"/>
      <c r="RE25" s="196"/>
      <c r="RF25" s="196"/>
      <c r="RG25" s="196"/>
      <c r="RH25" s="196"/>
    </row>
    <row r="26" spans="1:476" s="307" customFormat="1" ht="43.2" x14ac:dyDescent="0.3">
      <c r="A26" s="291"/>
      <c r="B26" s="119"/>
      <c r="C26" s="119"/>
      <c r="D26" s="325"/>
      <c r="E26" s="211"/>
      <c r="F26" s="302"/>
      <c r="G26" s="224" t="s">
        <v>504</v>
      </c>
      <c r="H26" s="225" t="s">
        <v>276</v>
      </c>
      <c r="I26" s="324" t="s">
        <v>580</v>
      </c>
      <c r="J26" s="224" t="s">
        <v>505</v>
      </c>
      <c r="K26" s="207"/>
      <c r="L26" s="18"/>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c r="DT26" s="196"/>
      <c r="DU26" s="196"/>
      <c r="DV26" s="196"/>
      <c r="DW26" s="196"/>
      <c r="DX26" s="196"/>
      <c r="DY26" s="196"/>
      <c r="DZ26" s="196"/>
      <c r="EA26" s="196"/>
      <c r="EB26" s="196"/>
      <c r="EC26" s="196"/>
      <c r="ED26" s="196"/>
      <c r="EE26" s="196"/>
      <c r="EF26" s="196"/>
      <c r="EG26" s="196"/>
      <c r="EH26" s="196"/>
      <c r="EI26" s="196"/>
      <c r="EJ26" s="196"/>
      <c r="EK26" s="196"/>
      <c r="EL26" s="196"/>
      <c r="EM26" s="196"/>
      <c r="EN26" s="196"/>
      <c r="EO26" s="196"/>
      <c r="EP26" s="196"/>
      <c r="EQ26" s="196"/>
      <c r="ER26" s="196"/>
      <c r="ES26" s="196"/>
      <c r="ET26" s="196"/>
      <c r="EU26" s="196"/>
      <c r="EV26" s="196"/>
      <c r="EW26" s="196"/>
      <c r="EX26" s="196"/>
      <c r="EY26" s="196"/>
      <c r="EZ26" s="196"/>
      <c r="FA26" s="196"/>
      <c r="FB26" s="196"/>
      <c r="FC26" s="196"/>
      <c r="FD26" s="196"/>
      <c r="FE26" s="196"/>
      <c r="FF26" s="196"/>
      <c r="FG26" s="196"/>
      <c r="FH26" s="196"/>
      <c r="FI26" s="196"/>
      <c r="FJ26" s="196"/>
      <c r="FK26" s="196"/>
      <c r="FL26" s="196"/>
      <c r="FM26" s="196"/>
      <c r="FN26" s="196"/>
      <c r="FO26" s="196"/>
      <c r="FP26" s="196"/>
      <c r="FQ26" s="196"/>
      <c r="FR26" s="196"/>
      <c r="FS26" s="196"/>
      <c r="FT26" s="196"/>
      <c r="FU26" s="196"/>
      <c r="FV26" s="196"/>
      <c r="FW26" s="196"/>
      <c r="FX26" s="196"/>
      <c r="FY26" s="196"/>
      <c r="FZ26" s="196"/>
      <c r="GA26" s="196"/>
      <c r="GB26" s="196"/>
      <c r="GC26" s="196"/>
      <c r="GD26" s="196"/>
      <c r="GE26" s="196"/>
      <c r="GF26" s="196"/>
      <c r="GG26" s="196"/>
      <c r="GH26" s="196"/>
      <c r="GI26" s="196"/>
      <c r="GJ26" s="196"/>
      <c r="GK26" s="196"/>
      <c r="GL26" s="196"/>
      <c r="GM26" s="196"/>
      <c r="GN26" s="196"/>
      <c r="GO26" s="196"/>
      <c r="GP26" s="196"/>
      <c r="GQ26" s="196"/>
      <c r="GR26" s="196"/>
      <c r="GS26" s="196"/>
      <c r="GT26" s="196"/>
      <c r="GU26" s="196"/>
      <c r="GV26" s="196"/>
      <c r="GW26" s="196"/>
      <c r="GX26" s="196"/>
      <c r="GY26" s="196"/>
      <c r="GZ26" s="196"/>
      <c r="HA26" s="196"/>
      <c r="HB26" s="196"/>
      <c r="HC26" s="196"/>
      <c r="HD26" s="196"/>
      <c r="HE26" s="196"/>
      <c r="HF26" s="196"/>
      <c r="HG26" s="196"/>
      <c r="HH26" s="196"/>
      <c r="HI26" s="196"/>
      <c r="HJ26" s="196"/>
      <c r="HK26" s="196"/>
      <c r="HL26" s="196"/>
      <c r="HM26" s="196"/>
      <c r="HN26" s="196"/>
      <c r="HO26" s="196"/>
      <c r="HP26" s="196"/>
      <c r="HQ26" s="196"/>
      <c r="HR26" s="196"/>
      <c r="HS26" s="196"/>
      <c r="HT26" s="196"/>
      <c r="HU26" s="196"/>
      <c r="HV26" s="196"/>
      <c r="HW26" s="196"/>
      <c r="HX26" s="196"/>
      <c r="HY26" s="196"/>
      <c r="HZ26" s="196"/>
      <c r="IA26" s="196"/>
      <c r="IB26" s="196"/>
      <c r="IC26" s="196"/>
      <c r="ID26" s="196"/>
      <c r="IE26" s="196"/>
      <c r="IF26" s="196"/>
      <c r="IG26" s="196"/>
      <c r="IH26" s="196"/>
      <c r="II26" s="196"/>
      <c r="IJ26" s="196"/>
      <c r="IK26" s="196"/>
      <c r="IL26" s="196"/>
      <c r="IM26" s="196"/>
      <c r="IN26" s="196"/>
      <c r="IO26" s="196"/>
      <c r="IP26" s="196"/>
      <c r="IQ26" s="196"/>
      <c r="IR26" s="196"/>
      <c r="IS26" s="196"/>
      <c r="IT26" s="196"/>
      <c r="IU26" s="196"/>
      <c r="IV26" s="196"/>
      <c r="IW26" s="196"/>
      <c r="IX26" s="196"/>
      <c r="IY26" s="196"/>
      <c r="IZ26" s="196"/>
      <c r="JA26" s="196"/>
      <c r="JB26" s="196"/>
      <c r="JC26" s="196"/>
      <c r="JD26" s="196"/>
      <c r="JE26" s="196"/>
      <c r="JF26" s="196"/>
      <c r="JG26" s="196"/>
      <c r="JH26" s="196"/>
      <c r="JI26" s="196"/>
      <c r="JJ26" s="196"/>
      <c r="JK26" s="196"/>
      <c r="JL26" s="196"/>
      <c r="JM26" s="196"/>
      <c r="JN26" s="196"/>
      <c r="JO26" s="196"/>
      <c r="JP26" s="196"/>
      <c r="JQ26" s="196"/>
      <c r="JR26" s="196"/>
      <c r="JS26" s="196"/>
      <c r="JT26" s="196"/>
      <c r="JU26" s="196"/>
      <c r="JV26" s="196"/>
      <c r="JW26" s="196"/>
      <c r="JX26" s="196"/>
      <c r="JY26" s="196"/>
      <c r="JZ26" s="196"/>
      <c r="KA26" s="196"/>
      <c r="KB26" s="196"/>
      <c r="KC26" s="196"/>
      <c r="KD26" s="196"/>
      <c r="KE26" s="196"/>
      <c r="KF26" s="196"/>
      <c r="KG26" s="196"/>
      <c r="KH26" s="196"/>
      <c r="KI26" s="196"/>
      <c r="KJ26" s="196"/>
      <c r="KK26" s="196"/>
      <c r="KL26" s="196"/>
      <c r="KM26" s="196"/>
      <c r="KN26" s="196"/>
      <c r="KO26" s="196"/>
      <c r="KP26" s="196"/>
      <c r="KQ26" s="196"/>
      <c r="KR26" s="196"/>
      <c r="KS26" s="196"/>
      <c r="KT26" s="196"/>
      <c r="KU26" s="196"/>
      <c r="KV26" s="196"/>
      <c r="KW26" s="196"/>
      <c r="KX26" s="196"/>
      <c r="KY26" s="196"/>
      <c r="KZ26" s="196"/>
      <c r="LA26" s="196"/>
      <c r="LB26" s="196"/>
      <c r="LC26" s="196"/>
      <c r="LD26" s="196"/>
      <c r="LE26" s="196"/>
      <c r="LF26" s="196"/>
      <c r="LG26" s="196"/>
      <c r="LH26" s="196"/>
      <c r="LI26" s="196"/>
      <c r="LJ26" s="196"/>
      <c r="LK26" s="196"/>
      <c r="LL26" s="196"/>
      <c r="LM26" s="196"/>
      <c r="LN26" s="196"/>
      <c r="LO26" s="196"/>
      <c r="LP26" s="196"/>
      <c r="LQ26" s="196"/>
      <c r="LR26" s="196"/>
      <c r="LS26" s="196"/>
      <c r="LT26" s="196"/>
      <c r="LU26" s="196"/>
      <c r="LV26" s="196"/>
      <c r="LW26" s="196"/>
      <c r="LX26" s="196"/>
      <c r="LY26" s="196"/>
      <c r="LZ26" s="196"/>
      <c r="MA26" s="196"/>
      <c r="MB26" s="196"/>
      <c r="MC26" s="196"/>
      <c r="MD26" s="196"/>
      <c r="ME26" s="196"/>
      <c r="MF26" s="196"/>
      <c r="MG26" s="196"/>
      <c r="MH26" s="196"/>
      <c r="MI26" s="196"/>
      <c r="MJ26" s="196"/>
      <c r="MK26" s="196"/>
      <c r="ML26" s="196"/>
      <c r="MM26" s="196"/>
      <c r="MN26" s="196"/>
      <c r="MO26" s="196"/>
      <c r="MP26" s="196"/>
      <c r="MQ26" s="196"/>
      <c r="MR26" s="196"/>
      <c r="MS26" s="196"/>
      <c r="MT26" s="196"/>
      <c r="MU26" s="196"/>
      <c r="MV26" s="196"/>
      <c r="MW26" s="196"/>
      <c r="MX26" s="196"/>
      <c r="MY26" s="196"/>
      <c r="MZ26" s="196"/>
      <c r="NA26" s="196"/>
      <c r="NB26" s="196"/>
      <c r="NC26" s="196"/>
      <c r="ND26" s="196"/>
      <c r="NE26" s="196"/>
      <c r="NF26" s="196"/>
      <c r="NG26" s="196"/>
      <c r="NH26" s="196"/>
      <c r="NI26" s="196"/>
      <c r="NJ26" s="196"/>
      <c r="NK26" s="196"/>
      <c r="NL26" s="196"/>
      <c r="NM26" s="196"/>
      <c r="NN26" s="196"/>
      <c r="NO26" s="196"/>
      <c r="NP26" s="196"/>
      <c r="NQ26" s="196"/>
      <c r="NR26" s="196"/>
      <c r="NS26" s="196"/>
      <c r="NT26" s="196"/>
      <c r="NU26" s="196"/>
      <c r="NV26" s="196"/>
      <c r="NW26" s="196"/>
      <c r="NX26" s="196"/>
      <c r="NY26" s="196"/>
      <c r="NZ26" s="196"/>
      <c r="OA26" s="196"/>
      <c r="OB26" s="196"/>
      <c r="OC26" s="196"/>
      <c r="OD26" s="196"/>
      <c r="OE26" s="196"/>
      <c r="OF26" s="196"/>
      <c r="OG26" s="196"/>
      <c r="OH26" s="196"/>
      <c r="OI26" s="196"/>
      <c r="OJ26" s="196"/>
      <c r="OK26" s="196"/>
      <c r="OL26" s="196"/>
      <c r="OM26" s="196"/>
      <c r="ON26" s="196"/>
      <c r="OO26" s="196"/>
      <c r="OP26" s="196"/>
      <c r="OQ26" s="196"/>
      <c r="OR26" s="196"/>
      <c r="OS26" s="196"/>
      <c r="OT26" s="196"/>
      <c r="OU26" s="196"/>
      <c r="OV26" s="196"/>
      <c r="OW26" s="196"/>
      <c r="OX26" s="196"/>
      <c r="OY26" s="196"/>
      <c r="OZ26" s="196"/>
      <c r="PA26" s="196"/>
      <c r="PB26" s="196"/>
      <c r="PC26" s="196"/>
      <c r="PD26" s="196"/>
      <c r="PE26" s="196"/>
      <c r="PF26" s="196"/>
      <c r="PG26" s="196"/>
      <c r="PH26" s="196"/>
      <c r="PI26" s="196"/>
      <c r="PJ26" s="196"/>
      <c r="PK26" s="196"/>
      <c r="PL26" s="196"/>
      <c r="PM26" s="196"/>
      <c r="PN26" s="196"/>
      <c r="PO26" s="196"/>
      <c r="PP26" s="196"/>
      <c r="PQ26" s="196"/>
      <c r="PR26" s="196"/>
      <c r="PS26" s="196"/>
      <c r="PT26" s="196"/>
      <c r="PU26" s="196"/>
      <c r="PV26" s="196"/>
      <c r="PW26" s="196"/>
      <c r="PX26" s="196"/>
      <c r="PY26" s="196"/>
      <c r="PZ26" s="196"/>
      <c r="QA26" s="196"/>
      <c r="QB26" s="196"/>
      <c r="QC26" s="196"/>
      <c r="QD26" s="196"/>
      <c r="QE26" s="196"/>
      <c r="QF26" s="196"/>
      <c r="QG26" s="196"/>
      <c r="QH26" s="196"/>
      <c r="QI26" s="196"/>
      <c r="QJ26" s="196"/>
      <c r="QK26" s="196"/>
      <c r="QL26" s="196"/>
      <c r="QM26" s="196"/>
      <c r="QN26" s="196"/>
      <c r="QO26" s="196"/>
      <c r="QP26" s="196"/>
      <c r="QQ26" s="196"/>
      <c r="QR26" s="196"/>
      <c r="QS26" s="196"/>
      <c r="QT26" s="196"/>
      <c r="QU26" s="196"/>
      <c r="QV26" s="196"/>
      <c r="QW26" s="196"/>
      <c r="QX26" s="196"/>
      <c r="QY26" s="196"/>
      <c r="QZ26" s="196"/>
      <c r="RA26" s="196"/>
      <c r="RB26" s="196"/>
      <c r="RC26" s="196"/>
      <c r="RD26" s="196"/>
      <c r="RE26" s="196"/>
      <c r="RF26" s="196"/>
      <c r="RG26" s="196"/>
      <c r="RH26" s="196"/>
    </row>
    <row r="27" spans="1:476" s="307" customFormat="1" ht="57.6" x14ac:dyDescent="0.3">
      <c r="A27" s="304" t="s">
        <v>204</v>
      </c>
      <c r="B27" s="118" t="s">
        <v>27</v>
      </c>
      <c r="C27" s="118"/>
      <c r="D27" s="228" t="s">
        <v>663</v>
      </c>
      <c r="E27" s="298" t="s">
        <v>663</v>
      </c>
      <c r="F27" s="214"/>
      <c r="G27" s="224" t="s">
        <v>253</v>
      </c>
      <c r="H27" s="225" t="s">
        <v>276</v>
      </c>
      <c r="I27" s="324" t="s">
        <v>581</v>
      </c>
      <c r="J27" s="224" t="s">
        <v>277</v>
      </c>
      <c r="K27" s="207"/>
      <c r="L27" s="18"/>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c r="DT27" s="196"/>
      <c r="DU27" s="196"/>
      <c r="DV27" s="196"/>
      <c r="DW27" s="196"/>
      <c r="DX27" s="196"/>
      <c r="DY27" s="196"/>
      <c r="DZ27" s="196"/>
      <c r="EA27" s="196"/>
      <c r="EB27" s="196"/>
      <c r="EC27" s="196"/>
      <c r="ED27" s="196"/>
      <c r="EE27" s="196"/>
      <c r="EF27" s="196"/>
      <c r="EG27" s="196"/>
      <c r="EH27" s="196"/>
      <c r="EI27" s="196"/>
      <c r="EJ27" s="196"/>
      <c r="EK27" s="196"/>
      <c r="EL27" s="196"/>
      <c r="EM27" s="196"/>
      <c r="EN27" s="196"/>
      <c r="EO27" s="196"/>
      <c r="EP27" s="196"/>
      <c r="EQ27" s="196"/>
      <c r="ER27" s="196"/>
      <c r="ES27" s="196"/>
      <c r="ET27" s="196"/>
      <c r="EU27" s="196"/>
      <c r="EV27" s="196"/>
      <c r="EW27" s="196"/>
      <c r="EX27" s="196"/>
      <c r="EY27" s="196"/>
      <c r="EZ27" s="196"/>
      <c r="FA27" s="196"/>
      <c r="FB27" s="196"/>
      <c r="FC27" s="196"/>
      <c r="FD27" s="196"/>
      <c r="FE27" s="196"/>
      <c r="FF27" s="196"/>
      <c r="FG27" s="196"/>
      <c r="FH27" s="196"/>
      <c r="FI27" s="196"/>
      <c r="FJ27" s="196"/>
      <c r="FK27" s="196"/>
      <c r="FL27" s="196"/>
      <c r="FM27" s="196"/>
      <c r="FN27" s="196"/>
      <c r="FO27" s="196"/>
      <c r="FP27" s="196"/>
      <c r="FQ27" s="196"/>
      <c r="FR27" s="196"/>
      <c r="FS27" s="196"/>
      <c r="FT27" s="196"/>
      <c r="FU27" s="196"/>
      <c r="FV27" s="196"/>
      <c r="FW27" s="196"/>
      <c r="FX27" s="196"/>
      <c r="FY27" s="196"/>
      <c r="FZ27" s="196"/>
      <c r="GA27" s="196"/>
      <c r="GB27" s="196"/>
      <c r="GC27" s="196"/>
      <c r="GD27" s="196"/>
      <c r="GE27" s="196"/>
      <c r="GF27" s="196"/>
      <c r="GG27" s="196"/>
      <c r="GH27" s="196"/>
      <c r="GI27" s="196"/>
      <c r="GJ27" s="196"/>
      <c r="GK27" s="196"/>
      <c r="GL27" s="196"/>
      <c r="GM27" s="196"/>
      <c r="GN27" s="196"/>
      <c r="GO27" s="196"/>
      <c r="GP27" s="196"/>
      <c r="GQ27" s="196"/>
      <c r="GR27" s="196"/>
      <c r="GS27" s="196"/>
      <c r="GT27" s="196"/>
      <c r="GU27" s="196"/>
      <c r="GV27" s="196"/>
      <c r="GW27" s="196"/>
      <c r="GX27" s="196"/>
      <c r="GY27" s="196"/>
      <c r="GZ27" s="196"/>
      <c r="HA27" s="196"/>
      <c r="HB27" s="196"/>
      <c r="HC27" s="196"/>
      <c r="HD27" s="196"/>
      <c r="HE27" s="196"/>
      <c r="HF27" s="196"/>
      <c r="HG27" s="196"/>
      <c r="HH27" s="196"/>
      <c r="HI27" s="196"/>
      <c r="HJ27" s="196"/>
      <c r="HK27" s="196"/>
      <c r="HL27" s="196"/>
      <c r="HM27" s="196"/>
      <c r="HN27" s="196"/>
      <c r="HO27" s="196"/>
      <c r="HP27" s="196"/>
      <c r="HQ27" s="196"/>
      <c r="HR27" s="196"/>
      <c r="HS27" s="196"/>
      <c r="HT27" s="196"/>
      <c r="HU27" s="196"/>
      <c r="HV27" s="196"/>
      <c r="HW27" s="196"/>
      <c r="HX27" s="196"/>
      <c r="HY27" s="196"/>
      <c r="HZ27" s="196"/>
      <c r="IA27" s="196"/>
      <c r="IB27" s="196"/>
      <c r="IC27" s="196"/>
      <c r="ID27" s="196"/>
      <c r="IE27" s="196"/>
      <c r="IF27" s="196"/>
      <c r="IG27" s="196"/>
      <c r="IH27" s="196"/>
      <c r="II27" s="196"/>
      <c r="IJ27" s="196"/>
      <c r="IK27" s="196"/>
      <c r="IL27" s="196"/>
      <c r="IM27" s="196"/>
      <c r="IN27" s="196"/>
      <c r="IO27" s="196"/>
      <c r="IP27" s="196"/>
      <c r="IQ27" s="196"/>
      <c r="IR27" s="196"/>
      <c r="IS27" s="196"/>
      <c r="IT27" s="196"/>
      <c r="IU27" s="196"/>
      <c r="IV27" s="196"/>
      <c r="IW27" s="196"/>
      <c r="IX27" s="196"/>
      <c r="IY27" s="196"/>
      <c r="IZ27" s="196"/>
      <c r="JA27" s="196"/>
      <c r="JB27" s="196"/>
      <c r="JC27" s="196"/>
      <c r="JD27" s="196"/>
      <c r="JE27" s="196"/>
      <c r="JF27" s="196"/>
      <c r="JG27" s="196"/>
      <c r="JH27" s="196"/>
      <c r="JI27" s="196"/>
      <c r="JJ27" s="196"/>
      <c r="JK27" s="196"/>
      <c r="JL27" s="196"/>
      <c r="JM27" s="196"/>
      <c r="JN27" s="196"/>
      <c r="JO27" s="196"/>
      <c r="JP27" s="196"/>
      <c r="JQ27" s="196"/>
      <c r="JR27" s="196"/>
      <c r="JS27" s="196"/>
      <c r="JT27" s="196"/>
      <c r="JU27" s="196"/>
      <c r="JV27" s="196"/>
      <c r="JW27" s="196"/>
      <c r="JX27" s="196"/>
      <c r="JY27" s="196"/>
      <c r="JZ27" s="196"/>
      <c r="KA27" s="196"/>
      <c r="KB27" s="196"/>
      <c r="KC27" s="196"/>
      <c r="KD27" s="196"/>
      <c r="KE27" s="196"/>
      <c r="KF27" s="196"/>
      <c r="KG27" s="196"/>
      <c r="KH27" s="196"/>
      <c r="KI27" s="196"/>
      <c r="KJ27" s="196"/>
      <c r="KK27" s="196"/>
      <c r="KL27" s="196"/>
      <c r="KM27" s="196"/>
      <c r="KN27" s="196"/>
      <c r="KO27" s="196"/>
      <c r="KP27" s="196"/>
      <c r="KQ27" s="196"/>
      <c r="KR27" s="196"/>
      <c r="KS27" s="196"/>
      <c r="KT27" s="196"/>
      <c r="KU27" s="196"/>
      <c r="KV27" s="196"/>
      <c r="KW27" s="196"/>
      <c r="KX27" s="196"/>
      <c r="KY27" s="196"/>
      <c r="KZ27" s="196"/>
      <c r="LA27" s="196"/>
      <c r="LB27" s="196"/>
      <c r="LC27" s="196"/>
      <c r="LD27" s="196"/>
      <c r="LE27" s="196"/>
      <c r="LF27" s="196"/>
      <c r="LG27" s="196"/>
      <c r="LH27" s="196"/>
      <c r="LI27" s="196"/>
      <c r="LJ27" s="196"/>
      <c r="LK27" s="196"/>
      <c r="LL27" s="196"/>
      <c r="LM27" s="196"/>
      <c r="LN27" s="196"/>
      <c r="LO27" s="196"/>
      <c r="LP27" s="196"/>
      <c r="LQ27" s="196"/>
      <c r="LR27" s="196"/>
      <c r="LS27" s="196"/>
      <c r="LT27" s="196"/>
      <c r="LU27" s="196"/>
      <c r="LV27" s="196"/>
      <c r="LW27" s="196"/>
      <c r="LX27" s="196"/>
      <c r="LY27" s="196"/>
      <c r="LZ27" s="196"/>
      <c r="MA27" s="196"/>
      <c r="MB27" s="196"/>
      <c r="MC27" s="196"/>
      <c r="MD27" s="196"/>
      <c r="ME27" s="196"/>
      <c r="MF27" s="196"/>
      <c r="MG27" s="196"/>
      <c r="MH27" s="196"/>
      <c r="MI27" s="196"/>
      <c r="MJ27" s="196"/>
      <c r="MK27" s="196"/>
      <c r="ML27" s="196"/>
      <c r="MM27" s="196"/>
      <c r="MN27" s="196"/>
      <c r="MO27" s="196"/>
      <c r="MP27" s="196"/>
      <c r="MQ27" s="196"/>
      <c r="MR27" s="196"/>
      <c r="MS27" s="196"/>
      <c r="MT27" s="196"/>
      <c r="MU27" s="196"/>
      <c r="MV27" s="196"/>
      <c r="MW27" s="196"/>
      <c r="MX27" s="196"/>
      <c r="MY27" s="196"/>
      <c r="MZ27" s="196"/>
      <c r="NA27" s="196"/>
      <c r="NB27" s="196"/>
      <c r="NC27" s="196"/>
      <c r="ND27" s="196"/>
      <c r="NE27" s="196"/>
      <c r="NF27" s="196"/>
      <c r="NG27" s="196"/>
      <c r="NH27" s="196"/>
      <c r="NI27" s="196"/>
      <c r="NJ27" s="196"/>
      <c r="NK27" s="196"/>
      <c r="NL27" s="196"/>
      <c r="NM27" s="196"/>
      <c r="NN27" s="196"/>
      <c r="NO27" s="196"/>
      <c r="NP27" s="196"/>
      <c r="NQ27" s="196"/>
      <c r="NR27" s="196"/>
      <c r="NS27" s="196"/>
      <c r="NT27" s="196"/>
      <c r="NU27" s="196"/>
      <c r="NV27" s="196"/>
      <c r="NW27" s="196"/>
      <c r="NX27" s="196"/>
      <c r="NY27" s="196"/>
      <c r="NZ27" s="196"/>
      <c r="OA27" s="196"/>
      <c r="OB27" s="196"/>
      <c r="OC27" s="196"/>
      <c r="OD27" s="196"/>
      <c r="OE27" s="196"/>
      <c r="OF27" s="196"/>
      <c r="OG27" s="196"/>
      <c r="OH27" s="196"/>
      <c r="OI27" s="196"/>
      <c r="OJ27" s="196"/>
      <c r="OK27" s="196"/>
      <c r="OL27" s="196"/>
      <c r="OM27" s="196"/>
      <c r="ON27" s="196"/>
      <c r="OO27" s="196"/>
      <c r="OP27" s="196"/>
      <c r="OQ27" s="196"/>
      <c r="OR27" s="196"/>
      <c r="OS27" s="196"/>
      <c r="OT27" s="196"/>
      <c r="OU27" s="196"/>
      <c r="OV27" s="196"/>
      <c r="OW27" s="196"/>
      <c r="OX27" s="196"/>
      <c r="OY27" s="196"/>
      <c r="OZ27" s="196"/>
      <c r="PA27" s="196"/>
      <c r="PB27" s="196"/>
      <c r="PC27" s="196"/>
      <c r="PD27" s="196"/>
      <c r="PE27" s="196"/>
      <c r="PF27" s="196"/>
      <c r="PG27" s="196"/>
      <c r="PH27" s="196"/>
      <c r="PI27" s="196"/>
      <c r="PJ27" s="196"/>
      <c r="PK27" s="196"/>
      <c r="PL27" s="196"/>
      <c r="PM27" s="196"/>
      <c r="PN27" s="196"/>
      <c r="PO27" s="196"/>
      <c r="PP27" s="196"/>
      <c r="PQ27" s="196"/>
      <c r="PR27" s="196"/>
      <c r="PS27" s="196"/>
      <c r="PT27" s="196"/>
      <c r="PU27" s="196"/>
      <c r="PV27" s="196"/>
      <c r="PW27" s="196"/>
      <c r="PX27" s="196"/>
      <c r="PY27" s="196"/>
      <c r="PZ27" s="196"/>
      <c r="QA27" s="196"/>
      <c r="QB27" s="196"/>
      <c r="QC27" s="196"/>
      <c r="QD27" s="196"/>
      <c r="QE27" s="196"/>
      <c r="QF27" s="196"/>
      <c r="QG27" s="196"/>
      <c r="QH27" s="196"/>
      <c r="QI27" s="196"/>
      <c r="QJ27" s="196"/>
      <c r="QK27" s="196"/>
      <c r="QL27" s="196"/>
      <c r="QM27" s="196"/>
      <c r="QN27" s="196"/>
      <c r="QO27" s="196"/>
      <c r="QP27" s="196"/>
      <c r="QQ27" s="196"/>
      <c r="QR27" s="196"/>
      <c r="QS27" s="196"/>
      <c r="QT27" s="196"/>
      <c r="QU27" s="196"/>
      <c r="QV27" s="196"/>
      <c r="QW27" s="196"/>
      <c r="QX27" s="196"/>
      <c r="QY27" s="196"/>
      <c r="QZ27" s="196"/>
      <c r="RA27" s="196"/>
      <c r="RB27" s="196"/>
      <c r="RC27" s="196"/>
      <c r="RD27" s="196"/>
      <c r="RE27" s="196"/>
      <c r="RF27" s="196"/>
      <c r="RG27" s="196"/>
      <c r="RH27" s="196"/>
    </row>
    <row r="28" spans="1:476" s="307" customFormat="1" ht="101.55" customHeight="1" x14ac:dyDescent="0.3">
      <c r="A28" s="290" t="s">
        <v>205</v>
      </c>
      <c r="B28" s="248" t="s">
        <v>27</v>
      </c>
      <c r="C28" s="248"/>
      <c r="D28" s="323" t="s">
        <v>645</v>
      </c>
      <c r="E28" s="298" t="s">
        <v>663</v>
      </c>
      <c r="F28" s="299"/>
      <c r="G28" s="224" t="s">
        <v>506</v>
      </c>
      <c r="H28" s="225">
        <v>2027</v>
      </c>
      <c r="I28" s="324" t="s">
        <v>586</v>
      </c>
      <c r="J28" s="224" t="s">
        <v>277</v>
      </c>
      <c r="K28" s="207"/>
      <c r="L28" s="18"/>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c r="IX28" s="196"/>
      <c r="IY28" s="196"/>
      <c r="IZ28" s="196"/>
      <c r="JA28" s="196"/>
      <c r="JB28" s="196"/>
      <c r="JC28" s="196"/>
      <c r="JD28" s="196"/>
      <c r="JE28" s="196"/>
      <c r="JF28" s="196"/>
      <c r="JG28" s="196"/>
      <c r="JH28" s="196"/>
      <c r="JI28" s="196"/>
      <c r="JJ28" s="196"/>
      <c r="JK28" s="196"/>
      <c r="JL28" s="196"/>
      <c r="JM28" s="196"/>
      <c r="JN28" s="196"/>
      <c r="JO28" s="196"/>
      <c r="JP28" s="196"/>
      <c r="JQ28" s="196"/>
      <c r="JR28" s="196"/>
      <c r="JS28" s="196"/>
      <c r="JT28" s="196"/>
      <c r="JU28" s="196"/>
      <c r="JV28" s="196"/>
      <c r="JW28" s="196"/>
      <c r="JX28" s="196"/>
      <c r="JY28" s="196"/>
      <c r="JZ28" s="196"/>
      <c r="KA28" s="196"/>
      <c r="KB28" s="196"/>
      <c r="KC28" s="196"/>
      <c r="KD28" s="196"/>
      <c r="KE28" s="196"/>
      <c r="KF28" s="196"/>
      <c r="KG28" s="196"/>
      <c r="KH28" s="196"/>
      <c r="KI28" s="196"/>
      <c r="KJ28" s="196"/>
      <c r="KK28" s="196"/>
      <c r="KL28" s="196"/>
      <c r="KM28" s="196"/>
      <c r="KN28" s="196"/>
      <c r="KO28" s="196"/>
      <c r="KP28" s="196"/>
      <c r="KQ28" s="196"/>
      <c r="KR28" s="196"/>
      <c r="KS28" s="196"/>
      <c r="KT28" s="196"/>
      <c r="KU28" s="196"/>
      <c r="KV28" s="196"/>
      <c r="KW28" s="196"/>
      <c r="KX28" s="196"/>
      <c r="KY28" s="196"/>
      <c r="KZ28" s="196"/>
      <c r="LA28" s="196"/>
      <c r="LB28" s="196"/>
      <c r="LC28" s="196"/>
      <c r="LD28" s="196"/>
      <c r="LE28" s="196"/>
      <c r="LF28" s="196"/>
      <c r="LG28" s="196"/>
      <c r="LH28" s="196"/>
      <c r="LI28" s="196"/>
      <c r="LJ28" s="196"/>
      <c r="LK28" s="196"/>
      <c r="LL28" s="196"/>
      <c r="LM28" s="196"/>
      <c r="LN28" s="196"/>
      <c r="LO28" s="196"/>
      <c r="LP28" s="196"/>
      <c r="LQ28" s="196"/>
      <c r="LR28" s="196"/>
      <c r="LS28" s="196"/>
      <c r="LT28" s="196"/>
      <c r="LU28" s="196"/>
      <c r="LV28" s="196"/>
      <c r="LW28" s="196"/>
      <c r="LX28" s="196"/>
      <c r="LY28" s="196"/>
      <c r="LZ28" s="196"/>
      <c r="MA28" s="196"/>
      <c r="MB28" s="196"/>
      <c r="MC28" s="196"/>
      <c r="MD28" s="196"/>
      <c r="ME28" s="196"/>
      <c r="MF28" s="196"/>
      <c r="MG28" s="196"/>
      <c r="MH28" s="196"/>
      <c r="MI28" s="196"/>
      <c r="MJ28" s="196"/>
      <c r="MK28" s="196"/>
      <c r="ML28" s="196"/>
      <c r="MM28" s="196"/>
      <c r="MN28" s="196"/>
      <c r="MO28" s="196"/>
      <c r="MP28" s="196"/>
      <c r="MQ28" s="196"/>
      <c r="MR28" s="196"/>
      <c r="MS28" s="196"/>
      <c r="MT28" s="196"/>
      <c r="MU28" s="196"/>
      <c r="MV28" s="196"/>
      <c r="MW28" s="196"/>
      <c r="MX28" s="196"/>
      <c r="MY28" s="196"/>
      <c r="MZ28" s="196"/>
      <c r="NA28" s="196"/>
      <c r="NB28" s="196"/>
      <c r="NC28" s="196"/>
      <c r="ND28" s="196"/>
      <c r="NE28" s="196"/>
      <c r="NF28" s="196"/>
      <c r="NG28" s="196"/>
      <c r="NH28" s="196"/>
      <c r="NI28" s="196"/>
      <c r="NJ28" s="196"/>
      <c r="NK28" s="196"/>
      <c r="NL28" s="196"/>
      <c r="NM28" s="196"/>
      <c r="NN28" s="196"/>
      <c r="NO28" s="196"/>
      <c r="NP28" s="196"/>
      <c r="NQ28" s="196"/>
      <c r="NR28" s="196"/>
      <c r="NS28" s="196"/>
      <c r="NT28" s="196"/>
      <c r="NU28" s="196"/>
      <c r="NV28" s="196"/>
      <c r="NW28" s="196"/>
      <c r="NX28" s="196"/>
      <c r="NY28" s="196"/>
      <c r="NZ28" s="196"/>
      <c r="OA28" s="196"/>
      <c r="OB28" s="196"/>
      <c r="OC28" s="196"/>
      <c r="OD28" s="196"/>
      <c r="OE28" s="196"/>
      <c r="OF28" s="196"/>
      <c r="OG28" s="196"/>
      <c r="OH28" s="196"/>
      <c r="OI28" s="196"/>
      <c r="OJ28" s="196"/>
      <c r="OK28" s="196"/>
      <c r="OL28" s="196"/>
      <c r="OM28" s="196"/>
      <c r="ON28" s="196"/>
      <c r="OO28" s="196"/>
      <c r="OP28" s="196"/>
      <c r="OQ28" s="196"/>
      <c r="OR28" s="196"/>
      <c r="OS28" s="196"/>
      <c r="OT28" s="196"/>
      <c r="OU28" s="196"/>
      <c r="OV28" s="196"/>
      <c r="OW28" s="196"/>
      <c r="OX28" s="196"/>
      <c r="OY28" s="196"/>
      <c r="OZ28" s="196"/>
      <c r="PA28" s="196"/>
      <c r="PB28" s="196"/>
      <c r="PC28" s="196"/>
      <c r="PD28" s="196"/>
      <c r="PE28" s="196"/>
      <c r="PF28" s="196"/>
      <c r="PG28" s="196"/>
      <c r="PH28" s="196"/>
      <c r="PI28" s="196"/>
      <c r="PJ28" s="196"/>
      <c r="PK28" s="196"/>
      <c r="PL28" s="196"/>
      <c r="PM28" s="196"/>
      <c r="PN28" s="196"/>
      <c r="PO28" s="196"/>
      <c r="PP28" s="196"/>
      <c r="PQ28" s="196"/>
      <c r="PR28" s="196"/>
      <c r="PS28" s="196"/>
      <c r="PT28" s="196"/>
      <c r="PU28" s="196"/>
      <c r="PV28" s="196"/>
      <c r="PW28" s="196"/>
      <c r="PX28" s="196"/>
      <c r="PY28" s="196"/>
      <c r="PZ28" s="196"/>
      <c r="QA28" s="196"/>
      <c r="QB28" s="196"/>
      <c r="QC28" s="196"/>
      <c r="QD28" s="196"/>
      <c r="QE28" s="196"/>
      <c r="QF28" s="196"/>
      <c r="QG28" s="196"/>
      <c r="QH28" s="196"/>
      <c r="QI28" s="196"/>
      <c r="QJ28" s="196"/>
      <c r="QK28" s="196"/>
      <c r="QL28" s="196"/>
      <c r="QM28" s="196"/>
      <c r="QN28" s="196"/>
      <c r="QO28" s="196"/>
      <c r="QP28" s="196"/>
      <c r="QQ28" s="196"/>
      <c r="QR28" s="196"/>
      <c r="QS28" s="196"/>
      <c r="QT28" s="196"/>
      <c r="QU28" s="196"/>
      <c r="QV28" s="196"/>
      <c r="QW28" s="196"/>
      <c r="QX28" s="196"/>
      <c r="QY28" s="196"/>
      <c r="QZ28" s="196"/>
      <c r="RA28" s="196"/>
      <c r="RB28" s="196"/>
      <c r="RC28" s="196"/>
      <c r="RD28" s="196"/>
      <c r="RE28" s="196"/>
      <c r="RF28" s="196"/>
      <c r="RG28" s="196"/>
      <c r="RH28" s="196"/>
    </row>
    <row r="29" spans="1:476" s="307" customFormat="1" ht="14.55" customHeight="1" x14ac:dyDescent="0.3">
      <c r="A29" s="291"/>
      <c r="B29" s="119"/>
      <c r="C29" s="119"/>
      <c r="D29" s="325"/>
      <c r="E29" s="214" t="s">
        <v>507</v>
      </c>
      <c r="F29" s="302"/>
      <c r="G29" s="224" t="s">
        <v>513</v>
      </c>
      <c r="H29" s="225" t="s">
        <v>276</v>
      </c>
      <c r="I29" s="324" t="s">
        <v>582</v>
      </c>
      <c r="J29" s="224" t="s">
        <v>583</v>
      </c>
      <c r="K29" s="207"/>
      <c r="L29" s="18"/>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c r="IX29" s="196"/>
      <c r="IY29" s="196"/>
      <c r="IZ29" s="196"/>
      <c r="JA29" s="196"/>
      <c r="JB29" s="196"/>
      <c r="JC29" s="196"/>
      <c r="JD29" s="196"/>
      <c r="JE29" s="196"/>
      <c r="JF29" s="196"/>
      <c r="JG29" s="196"/>
      <c r="JH29" s="196"/>
      <c r="JI29" s="196"/>
      <c r="JJ29" s="196"/>
      <c r="JK29" s="196"/>
      <c r="JL29" s="196"/>
      <c r="JM29" s="196"/>
      <c r="JN29" s="196"/>
      <c r="JO29" s="196"/>
      <c r="JP29" s="196"/>
      <c r="JQ29" s="196"/>
      <c r="JR29" s="196"/>
      <c r="JS29" s="196"/>
      <c r="JT29" s="196"/>
      <c r="JU29" s="196"/>
      <c r="JV29" s="196"/>
      <c r="JW29" s="196"/>
      <c r="JX29" s="196"/>
      <c r="JY29" s="196"/>
      <c r="JZ29" s="196"/>
      <c r="KA29" s="196"/>
      <c r="KB29" s="196"/>
      <c r="KC29" s="196"/>
      <c r="KD29" s="196"/>
      <c r="KE29" s="196"/>
      <c r="KF29" s="196"/>
      <c r="KG29" s="196"/>
      <c r="KH29" s="196"/>
      <c r="KI29" s="196"/>
      <c r="KJ29" s="196"/>
      <c r="KK29" s="196"/>
      <c r="KL29" s="196"/>
      <c r="KM29" s="196"/>
      <c r="KN29" s="196"/>
      <c r="KO29" s="196"/>
      <c r="KP29" s="196"/>
      <c r="KQ29" s="196"/>
      <c r="KR29" s="196"/>
      <c r="KS29" s="196"/>
      <c r="KT29" s="196"/>
      <c r="KU29" s="196"/>
      <c r="KV29" s="196"/>
      <c r="KW29" s="196"/>
      <c r="KX29" s="196"/>
      <c r="KY29" s="196"/>
      <c r="KZ29" s="196"/>
      <c r="LA29" s="196"/>
      <c r="LB29" s="196"/>
      <c r="LC29" s="196"/>
      <c r="LD29" s="196"/>
      <c r="LE29" s="196"/>
      <c r="LF29" s="196"/>
      <c r="LG29" s="196"/>
      <c r="LH29" s="196"/>
      <c r="LI29" s="196"/>
      <c r="LJ29" s="196"/>
      <c r="LK29" s="196"/>
      <c r="LL29" s="196"/>
      <c r="LM29" s="196"/>
      <c r="LN29" s="196"/>
      <c r="LO29" s="196"/>
      <c r="LP29" s="196"/>
      <c r="LQ29" s="196"/>
      <c r="LR29" s="196"/>
      <c r="LS29" s="196"/>
      <c r="LT29" s="196"/>
      <c r="LU29" s="196"/>
      <c r="LV29" s="196"/>
      <c r="LW29" s="196"/>
      <c r="LX29" s="196"/>
      <c r="LY29" s="196"/>
      <c r="LZ29" s="196"/>
      <c r="MA29" s="196"/>
      <c r="MB29" s="196"/>
      <c r="MC29" s="196"/>
      <c r="MD29" s="196"/>
      <c r="ME29" s="196"/>
      <c r="MF29" s="196"/>
      <c r="MG29" s="196"/>
      <c r="MH29" s="196"/>
      <c r="MI29" s="196"/>
      <c r="MJ29" s="196"/>
      <c r="MK29" s="196"/>
      <c r="ML29" s="196"/>
      <c r="MM29" s="196"/>
      <c r="MN29" s="196"/>
      <c r="MO29" s="196"/>
      <c r="MP29" s="196"/>
      <c r="MQ29" s="196"/>
      <c r="MR29" s="196"/>
      <c r="MS29" s="196"/>
      <c r="MT29" s="196"/>
      <c r="MU29" s="196"/>
      <c r="MV29" s="196"/>
      <c r="MW29" s="196"/>
      <c r="MX29" s="196"/>
      <c r="MY29" s="196"/>
      <c r="MZ29" s="196"/>
      <c r="NA29" s="196"/>
      <c r="NB29" s="196"/>
      <c r="NC29" s="196"/>
      <c r="ND29" s="196"/>
      <c r="NE29" s="196"/>
      <c r="NF29" s="196"/>
      <c r="NG29" s="196"/>
      <c r="NH29" s="196"/>
      <c r="NI29" s="196"/>
      <c r="NJ29" s="196"/>
      <c r="NK29" s="196"/>
      <c r="NL29" s="196"/>
      <c r="NM29" s="196"/>
      <c r="NN29" s="196"/>
      <c r="NO29" s="196"/>
      <c r="NP29" s="196"/>
      <c r="NQ29" s="196"/>
      <c r="NR29" s="196"/>
      <c r="NS29" s="196"/>
      <c r="NT29" s="196"/>
      <c r="NU29" s="196"/>
      <c r="NV29" s="196"/>
      <c r="NW29" s="196"/>
      <c r="NX29" s="196"/>
      <c r="NY29" s="196"/>
      <c r="NZ29" s="196"/>
      <c r="OA29" s="196"/>
      <c r="OB29" s="196"/>
      <c r="OC29" s="196"/>
      <c r="OD29" s="196"/>
      <c r="OE29" s="196"/>
      <c r="OF29" s="196"/>
      <c r="OG29" s="196"/>
      <c r="OH29" s="196"/>
      <c r="OI29" s="196"/>
      <c r="OJ29" s="196"/>
      <c r="OK29" s="196"/>
      <c r="OL29" s="196"/>
      <c r="OM29" s="196"/>
      <c r="ON29" s="196"/>
      <c r="OO29" s="196"/>
      <c r="OP29" s="196"/>
      <c r="OQ29" s="196"/>
      <c r="OR29" s="196"/>
      <c r="OS29" s="196"/>
      <c r="OT29" s="196"/>
      <c r="OU29" s="196"/>
      <c r="OV29" s="196"/>
      <c r="OW29" s="196"/>
      <c r="OX29" s="196"/>
      <c r="OY29" s="196"/>
      <c r="OZ29" s="196"/>
      <c r="PA29" s="196"/>
      <c r="PB29" s="196"/>
      <c r="PC29" s="196"/>
      <c r="PD29" s="196"/>
      <c r="PE29" s="196"/>
      <c r="PF29" s="196"/>
      <c r="PG29" s="196"/>
      <c r="PH29" s="196"/>
      <c r="PI29" s="196"/>
      <c r="PJ29" s="196"/>
      <c r="PK29" s="196"/>
      <c r="PL29" s="196"/>
      <c r="PM29" s="196"/>
      <c r="PN29" s="196"/>
      <c r="PO29" s="196"/>
      <c r="PP29" s="196"/>
      <c r="PQ29" s="196"/>
      <c r="PR29" s="196"/>
      <c r="PS29" s="196"/>
      <c r="PT29" s="196"/>
      <c r="PU29" s="196"/>
      <c r="PV29" s="196"/>
      <c r="PW29" s="196"/>
      <c r="PX29" s="196"/>
      <c r="PY29" s="196"/>
      <c r="PZ29" s="196"/>
      <c r="QA29" s="196"/>
      <c r="QB29" s="196"/>
      <c r="QC29" s="196"/>
      <c r="QD29" s="196"/>
      <c r="QE29" s="196"/>
      <c r="QF29" s="196"/>
      <c r="QG29" s="196"/>
      <c r="QH29" s="196"/>
      <c r="QI29" s="196"/>
      <c r="QJ29" s="196"/>
      <c r="QK29" s="196"/>
      <c r="QL29" s="196"/>
      <c r="QM29" s="196"/>
      <c r="QN29" s="196"/>
      <c r="QO29" s="196"/>
      <c r="QP29" s="196"/>
      <c r="QQ29" s="196"/>
      <c r="QR29" s="196"/>
      <c r="QS29" s="196"/>
      <c r="QT29" s="196"/>
      <c r="QU29" s="196"/>
      <c r="QV29" s="196"/>
      <c r="QW29" s="196"/>
      <c r="QX29" s="196"/>
      <c r="QY29" s="196"/>
      <c r="QZ29" s="196"/>
      <c r="RA29" s="196"/>
      <c r="RB29" s="196"/>
      <c r="RC29" s="196"/>
      <c r="RD29" s="196"/>
      <c r="RE29" s="196"/>
      <c r="RF29" s="196"/>
      <c r="RG29" s="196"/>
      <c r="RH29" s="196"/>
    </row>
    <row r="30" spans="1:476" s="307" customFormat="1" ht="28.8" x14ac:dyDescent="0.3">
      <c r="A30" s="304" t="s">
        <v>206</v>
      </c>
      <c r="B30" s="118" t="s">
        <v>27</v>
      </c>
      <c r="C30" s="118"/>
      <c r="D30" s="230" t="s">
        <v>663</v>
      </c>
      <c r="E30" s="207" t="s">
        <v>663</v>
      </c>
      <c r="F30" s="214"/>
      <c r="G30" s="224" t="s">
        <v>254</v>
      </c>
      <c r="H30" s="225" t="s">
        <v>276</v>
      </c>
      <c r="I30" s="324" t="s">
        <v>584</v>
      </c>
      <c r="J30" s="224" t="s">
        <v>277</v>
      </c>
      <c r="K30" s="207"/>
      <c r="L30" s="18"/>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c r="GY30" s="196"/>
      <c r="GZ30" s="196"/>
      <c r="HA30" s="196"/>
      <c r="HB30" s="196"/>
      <c r="HC30" s="196"/>
      <c r="HD30" s="196"/>
      <c r="HE30" s="196"/>
      <c r="HF30" s="196"/>
      <c r="HG30" s="196"/>
      <c r="HH30" s="196"/>
      <c r="HI30" s="196"/>
      <c r="HJ30" s="196"/>
      <c r="HK30" s="196"/>
      <c r="HL30" s="196"/>
      <c r="HM30" s="196"/>
      <c r="HN30" s="196"/>
      <c r="HO30" s="196"/>
      <c r="HP30" s="196"/>
      <c r="HQ30" s="196"/>
      <c r="HR30" s="196"/>
      <c r="HS30" s="196"/>
      <c r="HT30" s="196"/>
      <c r="HU30" s="196"/>
      <c r="HV30" s="196"/>
      <c r="HW30" s="196"/>
      <c r="HX30" s="196"/>
      <c r="HY30" s="196"/>
      <c r="HZ30" s="196"/>
      <c r="IA30" s="196"/>
      <c r="IB30" s="196"/>
      <c r="IC30" s="196"/>
      <c r="ID30" s="196"/>
      <c r="IE30" s="196"/>
      <c r="IF30" s="196"/>
      <c r="IG30" s="196"/>
      <c r="IH30" s="196"/>
      <c r="II30" s="196"/>
      <c r="IJ30" s="196"/>
      <c r="IK30" s="196"/>
      <c r="IL30" s="196"/>
      <c r="IM30" s="196"/>
      <c r="IN30" s="196"/>
      <c r="IO30" s="196"/>
      <c r="IP30" s="196"/>
      <c r="IQ30" s="196"/>
      <c r="IR30" s="196"/>
      <c r="IS30" s="196"/>
      <c r="IT30" s="196"/>
      <c r="IU30" s="196"/>
      <c r="IV30" s="196"/>
      <c r="IW30" s="196"/>
      <c r="IX30" s="196"/>
      <c r="IY30" s="196"/>
      <c r="IZ30" s="196"/>
      <c r="JA30" s="196"/>
      <c r="JB30" s="196"/>
      <c r="JC30" s="196"/>
      <c r="JD30" s="196"/>
      <c r="JE30" s="196"/>
      <c r="JF30" s="196"/>
      <c r="JG30" s="196"/>
      <c r="JH30" s="196"/>
      <c r="JI30" s="196"/>
      <c r="JJ30" s="196"/>
      <c r="JK30" s="196"/>
      <c r="JL30" s="196"/>
      <c r="JM30" s="196"/>
      <c r="JN30" s="196"/>
      <c r="JO30" s="196"/>
      <c r="JP30" s="196"/>
      <c r="JQ30" s="196"/>
      <c r="JR30" s="196"/>
      <c r="JS30" s="196"/>
      <c r="JT30" s="196"/>
      <c r="JU30" s="196"/>
      <c r="JV30" s="196"/>
      <c r="JW30" s="196"/>
      <c r="JX30" s="196"/>
      <c r="JY30" s="196"/>
      <c r="JZ30" s="196"/>
      <c r="KA30" s="196"/>
      <c r="KB30" s="196"/>
      <c r="KC30" s="196"/>
      <c r="KD30" s="196"/>
      <c r="KE30" s="196"/>
      <c r="KF30" s="196"/>
      <c r="KG30" s="196"/>
      <c r="KH30" s="196"/>
      <c r="KI30" s="196"/>
      <c r="KJ30" s="196"/>
      <c r="KK30" s="196"/>
      <c r="KL30" s="196"/>
      <c r="KM30" s="196"/>
      <c r="KN30" s="196"/>
      <c r="KO30" s="196"/>
      <c r="KP30" s="196"/>
      <c r="KQ30" s="196"/>
      <c r="KR30" s="196"/>
      <c r="KS30" s="196"/>
      <c r="KT30" s="196"/>
      <c r="KU30" s="196"/>
      <c r="KV30" s="196"/>
      <c r="KW30" s="196"/>
      <c r="KX30" s="196"/>
      <c r="KY30" s="196"/>
      <c r="KZ30" s="196"/>
      <c r="LA30" s="196"/>
      <c r="LB30" s="196"/>
      <c r="LC30" s="196"/>
      <c r="LD30" s="196"/>
      <c r="LE30" s="196"/>
      <c r="LF30" s="196"/>
      <c r="LG30" s="196"/>
      <c r="LH30" s="196"/>
      <c r="LI30" s="196"/>
      <c r="LJ30" s="196"/>
      <c r="LK30" s="196"/>
      <c r="LL30" s="196"/>
      <c r="LM30" s="196"/>
      <c r="LN30" s="196"/>
      <c r="LO30" s="196"/>
      <c r="LP30" s="196"/>
      <c r="LQ30" s="196"/>
      <c r="LR30" s="196"/>
      <c r="LS30" s="196"/>
      <c r="LT30" s="196"/>
      <c r="LU30" s="196"/>
      <c r="LV30" s="196"/>
      <c r="LW30" s="196"/>
      <c r="LX30" s="196"/>
      <c r="LY30" s="196"/>
      <c r="LZ30" s="196"/>
      <c r="MA30" s="196"/>
      <c r="MB30" s="196"/>
      <c r="MC30" s="196"/>
      <c r="MD30" s="196"/>
      <c r="ME30" s="196"/>
      <c r="MF30" s="196"/>
      <c r="MG30" s="196"/>
      <c r="MH30" s="196"/>
      <c r="MI30" s="196"/>
      <c r="MJ30" s="196"/>
      <c r="MK30" s="196"/>
      <c r="ML30" s="196"/>
      <c r="MM30" s="196"/>
      <c r="MN30" s="196"/>
      <c r="MO30" s="196"/>
      <c r="MP30" s="196"/>
      <c r="MQ30" s="196"/>
      <c r="MR30" s="196"/>
      <c r="MS30" s="196"/>
      <c r="MT30" s="196"/>
      <c r="MU30" s="196"/>
      <c r="MV30" s="196"/>
      <c r="MW30" s="196"/>
      <c r="MX30" s="196"/>
      <c r="MY30" s="196"/>
      <c r="MZ30" s="196"/>
      <c r="NA30" s="196"/>
      <c r="NB30" s="196"/>
      <c r="NC30" s="196"/>
      <c r="ND30" s="196"/>
      <c r="NE30" s="196"/>
      <c r="NF30" s="196"/>
      <c r="NG30" s="196"/>
      <c r="NH30" s="196"/>
      <c r="NI30" s="196"/>
      <c r="NJ30" s="196"/>
      <c r="NK30" s="196"/>
      <c r="NL30" s="196"/>
      <c r="NM30" s="196"/>
      <c r="NN30" s="196"/>
      <c r="NO30" s="196"/>
      <c r="NP30" s="196"/>
      <c r="NQ30" s="196"/>
      <c r="NR30" s="196"/>
      <c r="NS30" s="196"/>
      <c r="NT30" s="196"/>
      <c r="NU30" s="196"/>
      <c r="NV30" s="196"/>
      <c r="NW30" s="196"/>
      <c r="NX30" s="196"/>
      <c r="NY30" s="196"/>
      <c r="NZ30" s="196"/>
      <c r="OA30" s="196"/>
      <c r="OB30" s="196"/>
      <c r="OC30" s="196"/>
      <c r="OD30" s="196"/>
      <c r="OE30" s="196"/>
      <c r="OF30" s="196"/>
      <c r="OG30" s="196"/>
      <c r="OH30" s="196"/>
      <c r="OI30" s="196"/>
      <c r="OJ30" s="196"/>
      <c r="OK30" s="196"/>
      <c r="OL30" s="196"/>
      <c r="OM30" s="196"/>
      <c r="ON30" s="196"/>
      <c r="OO30" s="196"/>
      <c r="OP30" s="196"/>
      <c r="OQ30" s="196"/>
      <c r="OR30" s="196"/>
      <c r="OS30" s="196"/>
      <c r="OT30" s="196"/>
      <c r="OU30" s="196"/>
      <c r="OV30" s="196"/>
      <c r="OW30" s="196"/>
      <c r="OX30" s="196"/>
      <c r="OY30" s="196"/>
      <c r="OZ30" s="196"/>
      <c r="PA30" s="196"/>
      <c r="PB30" s="196"/>
      <c r="PC30" s="196"/>
      <c r="PD30" s="196"/>
      <c r="PE30" s="196"/>
      <c r="PF30" s="196"/>
      <c r="PG30" s="196"/>
      <c r="PH30" s="196"/>
      <c r="PI30" s="196"/>
      <c r="PJ30" s="196"/>
      <c r="PK30" s="196"/>
      <c r="PL30" s="196"/>
      <c r="PM30" s="196"/>
      <c r="PN30" s="196"/>
      <c r="PO30" s="196"/>
      <c r="PP30" s="196"/>
      <c r="PQ30" s="196"/>
      <c r="PR30" s="196"/>
      <c r="PS30" s="196"/>
      <c r="PT30" s="196"/>
      <c r="PU30" s="196"/>
      <c r="PV30" s="196"/>
      <c r="PW30" s="196"/>
      <c r="PX30" s="196"/>
      <c r="PY30" s="196"/>
      <c r="PZ30" s="196"/>
      <c r="QA30" s="196"/>
      <c r="QB30" s="196"/>
      <c r="QC30" s="196"/>
      <c r="QD30" s="196"/>
      <c r="QE30" s="196"/>
      <c r="QF30" s="196"/>
      <c r="QG30" s="196"/>
      <c r="QH30" s="196"/>
      <c r="QI30" s="196"/>
      <c r="QJ30" s="196"/>
      <c r="QK30" s="196"/>
      <c r="QL30" s="196"/>
      <c r="QM30" s="196"/>
      <c r="QN30" s="196"/>
      <c r="QO30" s="196"/>
      <c r="QP30" s="196"/>
      <c r="QQ30" s="196"/>
      <c r="QR30" s="196"/>
      <c r="QS30" s="196"/>
      <c r="QT30" s="196"/>
      <c r="QU30" s="196"/>
      <c r="QV30" s="196"/>
      <c r="QW30" s="196"/>
      <c r="QX30" s="196"/>
      <c r="QY30" s="196"/>
      <c r="QZ30" s="196"/>
      <c r="RA30" s="196"/>
      <c r="RB30" s="196"/>
      <c r="RC30" s="196"/>
      <c r="RD30" s="196"/>
      <c r="RE30" s="196"/>
      <c r="RF30" s="196"/>
      <c r="RG30" s="196"/>
      <c r="RH30" s="196"/>
    </row>
    <row r="31" spans="1:476" s="307" customFormat="1" ht="28.8" x14ac:dyDescent="0.3">
      <c r="A31" s="304" t="s">
        <v>151</v>
      </c>
      <c r="B31" s="118" t="s">
        <v>27</v>
      </c>
      <c r="C31" s="118"/>
      <c r="D31" s="230" t="s">
        <v>663</v>
      </c>
      <c r="E31" s="207" t="s">
        <v>663</v>
      </c>
      <c r="F31" s="214"/>
      <c r="G31" s="224" t="s">
        <v>255</v>
      </c>
      <c r="H31" s="225" t="s">
        <v>276</v>
      </c>
      <c r="I31" s="324" t="s">
        <v>585</v>
      </c>
      <c r="J31" s="224" t="s">
        <v>277</v>
      </c>
      <c r="K31" s="207"/>
      <c r="L31" s="18"/>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c r="GY31" s="196"/>
      <c r="GZ31" s="196"/>
      <c r="HA31" s="196"/>
      <c r="HB31" s="196"/>
      <c r="HC31" s="196"/>
      <c r="HD31" s="196"/>
      <c r="HE31" s="196"/>
      <c r="HF31" s="196"/>
      <c r="HG31" s="196"/>
      <c r="HH31" s="196"/>
      <c r="HI31" s="196"/>
      <c r="HJ31" s="196"/>
      <c r="HK31" s="196"/>
      <c r="HL31" s="196"/>
      <c r="HM31" s="196"/>
      <c r="HN31" s="196"/>
      <c r="HO31" s="196"/>
      <c r="HP31" s="196"/>
      <c r="HQ31" s="196"/>
      <c r="HR31" s="196"/>
      <c r="HS31" s="196"/>
      <c r="HT31" s="196"/>
      <c r="HU31" s="196"/>
      <c r="HV31" s="196"/>
      <c r="HW31" s="196"/>
      <c r="HX31" s="196"/>
      <c r="HY31" s="196"/>
      <c r="HZ31" s="196"/>
      <c r="IA31" s="196"/>
      <c r="IB31" s="196"/>
      <c r="IC31" s="196"/>
      <c r="ID31" s="196"/>
      <c r="IE31" s="196"/>
      <c r="IF31" s="196"/>
      <c r="IG31" s="196"/>
      <c r="IH31" s="196"/>
      <c r="II31" s="196"/>
      <c r="IJ31" s="196"/>
      <c r="IK31" s="196"/>
      <c r="IL31" s="196"/>
      <c r="IM31" s="196"/>
      <c r="IN31" s="196"/>
      <c r="IO31" s="196"/>
      <c r="IP31" s="196"/>
      <c r="IQ31" s="196"/>
      <c r="IR31" s="196"/>
      <c r="IS31" s="196"/>
      <c r="IT31" s="196"/>
      <c r="IU31" s="196"/>
      <c r="IV31" s="196"/>
      <c r="IW31" s="196"/>
      <c r="IX31" s="196"/>
      <c r="IY31" s="196"/>
      <c r="IZ31" s="196"/>
      <c r="JA31" s="196"/>
      <c r="JB31" s="196"/>
      <c r="JC31" s="196"/>
      <c r="JD31" s="196"/>
      <c r="JE31" s="196"/>
      <c r="JF31" s="196"/>
      <c r="JG31" s="196"/>
      <c r="JH31" s="196"/>
      <c r="JI31" s="196"/>
      <c r="JJ31" s="196"/>
      <c r="JK31" s="196"/>
      <c r="JL31" s="196"/>
      <c r="JM31" s="196"/>
      <c r="JN31" s="196"/>
      <c r="JO31" s="196"/>
      <c r="JP31" s="196"/>
      <c r="JQ31" s="196"/>
      <c r="JR31" s="196"/>
      <c r="JS31" s="196"/>
      <c r="JT31" s="196"/>
      <c r="JU31" s="196"/>
      <c r="JV31" s="196"/>
      <c r="JW31" s="196"/>
      <c r="JX31" s="196"/>
      <c r="JY31" s="196"/>
      <c r="JZ31" s="196"/>
      <c r="KA31" s="196"/>
      <c r="KB31" s="196"/>
      <c r="KC31" s="196"/>
      <c r="KD31" s="196"/>
      <c r="KE31" s="196"/>
      <c r="KF31" s="196"/>
      <c r="KG31" s="196"/>
      <c r="KH31" s="196"/>
      <c r="KI31" s="196"/>
      <c r="KJ31" s="196"/>
      <c r="KK31" s="196"/>
      <c r="KL31" s="196"/>
      <c r="KM31" s="196"/>
      <c r="KN31" s="196"/>
      <c r="KO31" s="196"/>
      <c r="KP31" s="196"/>
      <c r="KQ31" s="196"/>
      <c r="KR31" s="196"/>
      <c r="KS31" s="196"/>
      <c r="KT31" s="196"/>
      <c r="KU31" s="196"/>
      <c r="KV31" s="196"/>
      <c r="KW31" s="196"/>
      <c r="KX31" s="196"/>
      <c r="KY31" s="196"/>
      <c r="KZ31" s="196"/>
      <c r="LA31" s="196"/>
      <c r="LB31" s="196"/>
      <c r="LC31" s="196"/>
      <c r="LD31" s="196"/>
      <c r="LE31" s="196"/>
      <c r="LF31" s="196"/>
      <c r="LG31" s="196"/>
      <c r="LH31" s="196"/>
      <c r="LI31" s="196"/>
      <c r="LJ31" s="196"/>
      <c r="LK31" s="196"/>
      <c r="LL31" s="196"/>
      <c r="LM31" s="196"/>
      <c r="LN31" s="196"/>
      <c r="LO31" s="196"/>
      <c r="LP31" s="196"/>
      <c r="LQ31" s="196"/>
      <c r="LR31" s="196"/>
      <c r="LS31" s="196"/>
      <c r="LT31" s="196"/>
      <c r="LU31" s="196"/>
      <c r="LV31" s="196"/>
      <c r="LW31" s="196"/>
      <c r="LX31" s="196"/>
      <c r="LY31" s="196"/>
      <c r="LZ31" s="196"/>
      <c r="MA31" s="196"/>
      <c r="MB31" s="196"/>
      <c r="MC31" s="196"/>
      <c r="MD31" s="196"/>
      <c r="ME31" s="196"/>
      <c r="MF31" s="196"/>
      <c r="MG31" s="196"/>
      <c r="MH31" s="196"/>
      <c r="MI31" s="196"/>
      <c r="MJ31" s="196"/>
      <c r="MK31" s="196"/>
      <c r="ML31" s="196"/>
      <c r="MM31" s="196"/>
      <c r="MN31" s="196"/>
      <c r="MO31" s="196"/>
      <c r="MP31" s="196"/>
      <c r="MQ31" s="196"/>
      <c r="MR31" s="196"/>
      <c r="MS31" s="196"/>
      <c r="MT31" s="196"/>
      <c r="MU31" s="196"/>
      <c r="MV31" s="196"/>
      <c r="MW31" s="196"/>
      <c r="MX31" s="196"/>
      <c r="MY31" s="196"/>
      <c r="MZ31" s="196"/>
      <c r="NA31" s="196"/>
      <c r="NB31" s="196"/>
      <c r="NC31" s="196"/>
      <c r="ND31" s="196"/>
      <c r="NE31" s="196"/>
      <c r="NF31" s="196"/>
      <c r="NG31" s="196"/>
      <c r="NH31" s="196"/>
      <c r="NI31" s="196"/>
      <c r="NJ31" s="196"/>
      <c r="NK31" s="196"/>
      <c r="NL31" s="196"/>
      <c r="NM31" s="196"/>
      <c r="NN31" s="196"/>
      <c r="NO31" s="196"/>
      <c r="NP31" s="196"/>
      <c r="NQ31" s="196"/>
      <c r="NR31" s="196"/>
      <c r="NS31" s="196"/>
      <c r="NT31" s="196"/>
      <c r="NU31" s="196"/>
      <c r="NV31" s="196"/>
      <c r="NW31" s="196"/>
      <c r="NX31" s="196"/>
      <c r="NY31" s="196"/>
      <c r="NZ31" s="196"/>
      <c r="OA31" s="196"/>
      <c r="OB31" s="196"/>
      <c r="OC31" s="196"/>
      <c r="OD31" s="196"/>
      <c r="OE31" s="196"/>
      <c r="OF31" s="196"/>
      <c r="OG31" s="196"/>
      <c r="OH31" s="196"/>
      <c r="OI31" s="196"/>
      <c r="OJ31" s="196"/>
      <c r="OK31" s="196"/>
      <c r="OL31" s="196"/>
      <c r="OM31" s="196"/>
      <c r="ON31" s="196"/>
      <c r="OO31" s="196"/>
      <c r="OP31" s="196"/>
      <c r="OQ31" s="196"/>
      <c r="OR31" s="196"/>
      <c r="OS31" s="196"/>
      <c r="OT31" s="196"/>
      <c r="OU31" s="196"/>
      <c r="OV31" s="196"/>
      <c r="OW31" s="196"/>
      <c r="OX31" s="196"/>
      <c r="OY31" s="196"/>
      <c r="OZ31" s="196"/>
      <c r="PA31" s="196"/>
      <c r="PB31" s="196"/>
      <c r="PC31" s="196"/>
      <c r="PD31" s="196"/>
      <c r="PE31" s="196"/>
      <c r="PF31" s="196"/>
      <c r="PG31" s="196"/>
      <c r="PH31" s="196"/>
      <c r="PI31" s="196"/>
      <c r="PJ31" s="196"/>
      <c r="PK31" s="196"/>
      <c r="PL31" s="196"/>
      <c r="PM31" s="196"/>
      <c r="PN31" s="196"/>
      <c r="PO31" s="196"/>
      <c r="PP31" s="196"/>
      <c r="PQ31" s="196"/>
      <c r="PR31" s="196"/>
      <c r="PS31" s="196"/>
      <c r="PT31" s="196"/>
      <c r="PU31" s="196"/>
      <c r="PV31" s="196"/>
      <c r="PW31" s="196"/>
      <c r="PX31" s="196"/>
      <c r="PY31" s="196"/>
      <c r="PZ31" s="196"/>
      <c r="QA31" s="196"/>
      <c r="QB31" s="196"/>
      <c r="QC31" s="196"/>
      <c r="QD31" s="196"/>
      <c r="QE31" s="196"/>
      <c r="QF31" s="196"/>
      <c r="QG31" s="196"/>
      <c r="QH31" s="196"/>
      <c r="QI31" s="196"/>
      <c r="QJ31" s="196"/>
      <c r="QK31" s="196"/>
      <c r="QL31" s="196"/>
      <c r="QM31" s="196"/>
      <c r="QN31" s="196"/>
      <c r="QO31" s="196"/>
      <c r="QP31" s="196"/>
      <c r="QQ31" s="196"/>
      <c r="QR31" s="196"/>
      <c r="QS31" s="196"/>
      <c r="QT31" s="196"/>
      <c r="QU31" s="196"/>
      <c r="QV31" s="196"/>
      <c r="QW31" s="196"/>
      <c r="QX31" s="196"/>
      <c r="QY31" s="196"/>
      <c r="QZ31" s="196"/>
      <c r="RA31" s="196"/>
      <c r="RB31" s="196"/>
      <c r="RC31" s="196"/>
      <c r="RD31" s="196"/>
      <c r="RE31" s="196"/>
      <c r="RF31" s="196"/>
      <c r="RG31" s="196"/>
      <c r="RH31" s="196"/>
    </row>
    <row r="32" spans="1:476" s="318" customFormat="1" ht="28.95" customHeight="1" x14ac:dyDescent="0.3">
      <c r="A32" s="317" t="s">
        <v>147</v>
      </c>
      <c r="B32" s="118" t="s">
        <v>27</v>
      </c>
      <c r="C32" s="118"/>
      <c r="D32" s="230" t="s">
        <v>709</v>
      </c>
      <c r="E32" s="207" t="s">
        <v>663</v>
      </c>
      <c r="F32" s="214"/>
      <c r="G32" s="224" t="s">
        <v>256</v>
      </c>
      <c r="H32" s="225" t="s">
        <v>276</v>
      </c>
      <c r="I32" s="324" t="s">
        <v>587</v>
      </c>
      <c r="J32" s="224" t="s">
        <v>277</v>
      </c>
      <c r="K32" s="207"/>
      <c r="L32" s="18"/>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c r="CO32" s="196"/>
      <c r="CP32" s="196"/>
      <c r="CQ32" s="196"/>
      <c r="CR32" s="196"/>
      <c r="CS32" s="196"/>
      <c r="CT32" s="196"/>
      <c r="CU32" s="196"/>
      <c r="CV32" s="196"/>
      <c r="CW32" s="196"/>
      <c r="CX32" s="196"/>
      <c r="CY32" s="196"/>
      <c r="CZ32" s="196"/>
      <c r="DA32" s="196"/>
      <c r="DB32" s="196"/>
      <c r="DC32" s="196"/>
      <c r="DD32" s="196"/>
      <c r="DE32" s="196"/>
      <c r="DF32" s="196"/>
      <c r="DG32" s="196"/>
      <c r="DH32" s="196"/>
      <c r="DI32" s="196"/>
      <c r="DJ32" s="196"/>
      <c r="DK32" s="196"/>
      <c r="DL32" s="196"/>
      <c r="DM32" s="196"/>
      <c r="DN32" s="196"/>
      <c r="DO32" s="196"/>
      <c r="DP32" s="196"/>
      <c r="DQ32" s="196"/>
      <c r="DR32" s="196"/>
      <c r="DS32" s="196"/>
      <c r="DT32" s="196"/>
      <c r="DU32" s="196"/>
      <c r="DV32" s="196"/>
      <c r="DW32" s="196"/>
      <c r="DX32" s="196"/>
      <c r="DY32" s="196"/>
      <c r="DZ32" s="196"/>
      <c r="EA32" s="196"/>
      <c r="EB32" s="196"/>
      <c r="EC32" s="196"/>
      <c r="ED32" s="196"/>
      <c r="EE32" s="196"/>
      <c r="EF32" s="196"/>
      <c r="EG32" s="196"/>
      <c r="EH32" s="196"/>
      <c r="EI32" s="196"/>
      <c r="EJ32" s="196"/>
      <c r="EK32" s="196"/>
      <c r="EL32" s="196"/>
      <c r="EM32" s="196"/>
      <c r="EN32" s="196"/>
      <c r="EO32" s="196"/>
      <c r="EP32" s="196"/>
      <c r="EQ32" s="196"/>
      <c r="ER32" s="196"/>
      <c r="ES32" s="196"/>
      <c r="ET32" s="196"/>
      <c r="EU32" s="196"/>
      <c r="EV32" s="196"/>
      <c r="EW32" s="196"/>
      <c r="EX32" s="196"/>
      <c r="EY32" s="196"/>
      <c r="EZ32" s="196"/>
      <c r="FA32" s="196"/>
      <c r="FB32" s="196"/>
      <c r="FC32" s="196"/>
      <c r="FD32" s="196"/>
      <c r="FE32" s="196"/>
      <c r="FF32" s="196"/>
      <c r="FG32" s="196"/>
      <c r="FH32" s="196"/>
      <c r="FI32" s="196"/>
      <c r="FJ32" s="196"/>
      <c r="FK32" s="196"/>
      <c r="FL32" s="196"/>
      <c r="FM32" s="196"/>
      <c r="FN32" s="196"/>
      <c r="FO32" s="196"/>
      <c r="FP32" s="196"/>
      <c r="FQ32" s="196"/>
      <c r="FR32" s="196"/>
      <c r="FS32" s="196"/>
      <c r="FT32" s="196"/>
      <c r="FU32" s="196"/>
      <c r="FV32" s="196"/>
      <c r="FW32" s="196"/>
      <c r="FX32" s="196"/>
      <c r="FY32" s="196"/>
      <c r="FZ32" s="196"/>
      <c r="GA32" s="196"/>
      <c r="GB32" s="196"/>
      <c r="GC32" s="196"/>
      <c r="GD32" s="196"/>
      <c r="GE32" s="196"/>
      <c r="GF32" s="196"/>
      <c r="GG32" s="196"/>
      <c r="GH32" s="196"/>
      <c r="GI32" s="196"/>
      <c r="GJ32" s="196"/>
      <c r="GK32" s="196"/>
      <c r="GL32" s="196"/>
      <c r="GM32" s="196"/>
      <c r="GN32" s="196"/>
      <c r="GO32" s="196"/>
      <c r="GP32" s="196"/>
      <c r="GQ32" s="196"/>
      <c r="GR32" s="196"/>
      <c r="GS32" s="196"/>
      <c r="GT32" s="196"/>
      <c r="GU32" s="196"/>
      <c r="GV32" s="196"/>
      <c r="GW32" s="196"/>
      <c r="GX32" s="196"/>
      <c r="GY32" s="196"/>
      <c r="GZ32" s="196"/>
      <c r="HA32" s="196"/>
      <c r="HB32" s="196"/>
      <c r="HC32" s="196"/>
      <c r="HD32" s="196"/>
      <c r="HE32" s="196"/>
      <c r="HF32" s="196"/>
      <c r="HG32" s="196"/>
      <c r="HH32" s="196"/>
      <c r="HI32" s="196"/>
      <c r="HJ32" s="196"/>
      <c r="HK32" s="196"/>
      <c r="HL32" s="196"/>
      <c r="HM32" s="196"/>
      <c r="HN32" s="196"/>
      <c r="HO32" s="196"/>
      <c r="HP32" s="196"/>
      <c r="HQ32" s="196"/>
      <c r="HR32" s="196"/>
      <c r="HS32" s="196"/>
      <c r="HT32" s="196"/>
      <c r="HU32" s="196"/>
      <c r="HV32" s="196"/>
      <c r="HW32" s="196"/>
      <c r="HX32" s="196"/>
      <c r="HY32" s="196"/>
      <c r="HZ32" s="196"/>
      <c r="IA32" s="196"/>
      <c r="IB32" s="196"/>
      <c r="IC32" s="196"/>
      <c r="ID32" s="196"/>
      <c r="IE32" s="196"/>
      <c r="IF32" s="196"/>
      <c r="IG32" s="196"/>
      <c r="IH32" s="196"/>
      <c r="II32" s="196"/>
      <c r="IJ32" s="196"/>
      <c r="IK32" s="196"/>
      <c r="IL32" s="196"/>
      <c r="IM32" s="196"/>
      <c r="IN32" s="196"/>
      <c r="IO32" s="196"/>
      <c r="IP32" s="196"/>
      <c r="IQ32" s="196"/>
      <c r="IR32" s="196"/>
      <c r="IS32" s="196"/>
      <c r="IT32" s="196"/>
      <c r="IU32" s="196"/>
      <c r="IV32" s="196"/>
      <c r="IW32" s="196"/>
      <c r="IX32" s="196"/>
      <c r="IY32" s="196"/>
      <c r="IZ32" s="196"/>
      <c r="JA32" s="196"/>
      <c r="JB32" s="196"/>
      <c r="JC32" s="196"/>
      <c r="JD32" s="196"/>
      <c r="JE32" s="196"/>
      <c r="JF32" s="196"/>
      <c r="JG32" s="196"/>
      <c r="JH32" s="196"/>
      <c r="JI32" s="196"/>
      <c r="JJ32" s="196"/>
      <c r="JK32" s="196"/>
      <c r="JL32" s="196"/>
      <c r="JM32" s="196"/>
      <c r="JN32" s="196"/>
      <c r="JO32" s="196"/>
      <c r="JP32" s="196"/>
      <c r="JQ32" s="196"/>
      <c r="JR32" s="196"/>
      <c r="JS32" s="196"/>
      <c r="JT32" s="196"/>
      <c r="JU32" s="196"/>
      <c r="JV32" s="196"/>
      <c r="JW32" s="196"/>
      <c r="JX32" s="196"/>
      <c r="JY32" s="196"/>
      <c r="JZ32" s="196"/>
      <c r="KA32" s="196"/>
      <c r="KB32" s="196"/>
      <c r="KC32" s="196"/>
      <c r="KD32" s="196"/>
      <c r="KE32" s="196"/>
      <c r="KF32" s="196"/>
      <c r="KG32" s="196"/>
      <c r="KH32" s="196"/>
      <c r="KI32" s="196"/>
      <c r="KJ32" s="196"/>
      <c r="KK32" s="196"/>
      <c r="KL32" s="196"/>
      <c r="KM32" s="196"/>
      <c r="KN32" s="196"/>
      <c r="KO32" s="196"/>
      <c r="KP32" s="196"/>
      <c r="KQ32" s="196"/>
      <c r="KR32" s="196"/>
      <c r="KS32" s="196"/>
      <c r="KT32" s="196"/>
      <c r="KU32" s="196"/>
      <c r="KV32" s="196"/>
      <c r="KW32" s="196"/>
      <c r="KX32" s="196"/>
      <c r="KY32" s="196"/>
      <c r="KZ32" s="196"/>
      <c r="LA32" s="196"/>
      <c r="LB32" s="196"/>
      <c r="LC32" s="196"/>
      <c r="LD32" s="196"/>
      <c r="LE32" s="196"/>
      <c r="LF32" s="196"/>
      <c r="LG32" s="196"/>
      <c r="LH32" s="196"/>
      <c r="LI32" s="196"/>
      <c r="LJ32" s="196"/>
      <c r="LK32" s="196"/>
      <c r="LL32" s="196"/>
      <c r="LM32" s="196"/>
      <c r="LN32" s="196"/>
      <c r="LO32" s="196"/>
      <c r="LP32" s="196"/>
      <c r="LQ32" s="196"/>
      <c r="LR32" s="196"/>
      <c r="LS32" s="196"/>
      <c r="LT32" s="196"/>
      <c r="LU32" s="196"/>
      <c r="LV32" s="196"/>
      <c r="LW32" s="196"/>
      <c r="LX32" s="196"/>
      <c r="LY32" s="196"/>
      <c r="LZ32" s="196"/>
      <c r="MA32" s="196"/>
      <c r="MB32" s="196"/>
      <c r="MC32" s="196"/>
      <c r="MD32" s="196"/>
      <c r="ME32" s="196"/>
      <c r="MF32" s="196"/>
      <c r="MG32" s="196"/>
      <c r="MH32" s="196"/>
      <c r="MI32" s="196"/>
      <c r="MJ32" s="196"/>
      <c r="MK32" s="196"/>
      <c r="ML32" s="196"/>
      <c r="MM32" s="196"/>
      <c r="MN32" s="196"/>
      <c r="MO32" s="196"/>
      <c r="MP32" s="196"/>
      <c r="MQ32" s="196"/>
      <c r="MR32" s="196"/>
      <c r="MS32" s="196"/>
      <c r="MT32" s="196"/>
      <c r="MU32" s="196"/>
      <c r="MV32" s="196"/>
      <c r="MW32" s="196"/>
      <c r="MX32" s="196"/>
      <c r="MY32" s="196"/>
      <c r="MZ32" s="196"/>
      <c r="NA32" s="196"/>
      <c r="NB32" s="196"/>
      <c r="NC32" s="196"/>
      <c r="ND32" s="196"/>
      <c r="NE32" s="196"/>
      <c r="NF32" s="196"/>
      <c r="NG32" s="196"/>
      <c r="NH32" s="196"/>
      <c r="NI32" s="196"/>
      <c r="NJ32" s="196"/>
      <c r="NK32" s="196"/>
      <c r="NL32" s="196"/>
      <c r="NM32" s="196"/>
      <c r="NN32" s="196"/>
      <c r="NO32" s="196"/>
      <c r="NP32" s="196"/>
      <c r="NQ32" s="196"/>
      <c r="NR32" s="196"/>
      <c r="NS32" s="196"/>
      <c r="NT32" s="196"/>
      <c r="NU32" s="196"/>
      <c r="NV32" s="196"/>
      <c r="NW32" s="196"/>
      <c r="NX32" s="196"/>
      <c r="NY32" s="196"/>
      <c r="NZ32" s="196"/>
      <c r="OA32" s="196"/>
      <c r="OB32" s="196"/>
      <c r="OC32" s="196"/>
      <c r="OD32" s="196"/>
      <c r="OE32" s="196"/>
      <c r="OF32" s="196"/>
      <c r="OG32" s="196"/>
      <c r="OH32" s="196"/>
      <c r="OI32" s="196"/>
      <c r="OJ32" s="196"/>
      <c r="OK32" s="196"/>
      <c r="OL32" s="196"/>
      <c r="OM32" s="196"/>
      <c r="ON32" s="196"/>
      <c r="OO32" s="196"/>
      <c r="OP32" s="196"/>
      <c r="OQ32" s="196"/>
      <c r="OR32" s="196"/>
      <c r="OS32" s="196"/>
      <c r="OT32" s="196"/>
      <c r="OU32" s="196"/>
      <c r="OV32" s="196"/>
      <c r="OW32" s="196"/>
      <c r="OX32" s="196"/>
      <c r="OY32" s="196"/>
      <c r="OZ32" s="196"/>
      <c r="PA32" s="196"/>
      <c r="PB32" s="196"/>
      <c r="PC32" s="196"/>
      <c r="PD32" s="196"/>
      <c r="PE32" s="196"/>
      <c r="PF32" s="196"/>
      <c r="PG32" s="196"/>
      <c r="PH32" s="196"/>
      <c r="PI32" s="196"/>
      <c r="PJ32" s="196"/>
      <c r="PK32" s="196"/>
      <c r="PL32" s="196"/>
      <c r="PM32" s="196"/>
      <c r="PN32" s="196"/>
      <c r="PO32" s="196"/>
      <c r="PP32" s="196"/>
      <c r="PQ32" s="196"/>
      <c r="PR32" s="196"/>
      <c r="PS32" s="196"/>
      <c r="PT32" s="196"/>
      <c r="PU32" s="196"/>
      <c r="PV32" s="196"/>
      <c r="PW32" s="196"/>
      <c r="PX32" s="196"/>
      <c r="PY32" s="196"/>
      <c r="PZ32" s="196"/>
      <c r="QA32" s="196"/>
      <c r="QB32" s="196"/>
      <c r="QC32" s="196"/>
      <c r="QD32" s="196"/>
      <c r="QE32" s="196"/>
      <c r="QF32" s="196"/>
      <c r="QG32" s="196"/>
      <c r="QH32" s="196"/>
      <c r="QI32" s="196"/>
      <c r="QJ32" s="196"/>
      <c r="QK32" s="196"/>
      <c r="QL32" s="196"/>
      <c r="QM32" s="196"/>
      <c r="QN32" s="196"/>
      <c r="QO32" s="196"/>
      <c r="QP32" s="196"/>
      <c r="QQ32" s="196"/>
      <c r="QR32" s="196"/>
      <c r="QS32" s="196"/>
      <c r="QT32" s="196"/>
      <c r="QU32" s="196"/>
      <c r="QV32" s="196"/>
      <c r="QW32" s="196"/>
      <c r="QX32" s="196"/>
      <c r="QY32" s="196"/>
      <c r="QZ32" s="196"/>
      <c r="RA32" s="196"/>
      <c r="RB32" s="196"/>
      <c r="RC32" s="196"/>
      <c r="RD32" s="196"/>
      <c r="RE32" s="196"/>
      <c r="RF32" s="196"/>
      <c r="RG32" s="196"/>
      <c r="RH32" s="196"/>
    </row>
    <row r="33" spans="1:476" s="318" customFormat="1" ht="43.5" customHeight="1" x14ac:dyDescent="0.3">
      <c r="A33" s="319" t="s">
        <v>149</v>
      </c>
      <c r="B33" s="248" t="s">
        <v>27</v>
      </c>
      <c r="C33" s="248"/>
      <c r="D33" s="323" t="s">
        <v>646</v>
      </c>
      <c r="E33" s="207" t="s">
        <v>465</v>
      </c>
      <c r="F33" s="299"/>
      <c r="G33" s="224" t="s">
        <v>467</v>
      </c>
      <c r="H33" s="225" t="s">
        <v>276</v>
      </c>
      <c r="I33" s="324" t="s">
        <v>588</v>
      </c>
      <c r="J33" s="224" t="s">
        <v>466</v>
      </c>
      <c r="K33" s="207"/>
      <c r="L33" s="18"/>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c r="CO33" s="196"/>
      <c r="CP33" s="196"/>
      <c r="CQ33" s="196"/>
      <c r="CR33" s="196"/>
      <c r="CS33" s="196"/>
      <c r="CT33" s="196"/>
      <c r="CU33" s="196"/>
      <c r="CV33" s="196"/>
      <c r="CW33" s="196"/>
      <c r="CX33" s="196"/>
      <c r="CY33" s="196"/>
      <c r="CZ33" s="196"/>
      <c r="DA33" s="196"/>
      <c r="DB33" s="196"/>
      <c r="DC33" s="196"/>
      <c r="DD33" s="196"/>
      <c r="DE33" s="196"/>
      <c r="DF33" s="196"/>
      <c r="DG33" s="196"/>
      <c r="DH33" s="196"/>
      <c r="DI33" s="196"/>
      <c r="DJ33" s="196"/>
      <c r="DK33" s="196"/>
      <c r="DL33" s="196"/>
      <c r="DM33" s="196"/>
      <c r="DN33" s="196"/>
      <c r="DO33" s="196"/>
      <c r="DP33" s="196"/>
      <c r="DQ33" s="196"/>
      <c r="DR33" s="196"/>
      <c r="DS33" s="196"/>
      <c r="DT33" s="196"/>
      <c r="DU33" s="196"/>
      <c r="DV33" s="196"/>
      <c r="DW33" s="196"/>
      <c r="DX33" s="196"/>
      <c r="DY33" s="196"/>
      <c r="DZ33" s="196"/>
      <c r="EA33" s="196"/>
      <c r="EB33" s="196"/>
      <c r="EC33" s="196"/>
      <c r="ED33" s="196"/>
      <c r="EE33" s="196"/>
      <c r="EF33" s="196"/>
      <c r="EG33" s="196"/>
      <c r="EH33" s="196"/>
      <c r="EI33" s="196"/>
      <c r="EJ33" s="196"/>
      <c r="EK33" s="196"/>
      <c r="EL33" s="196"/>
      <c r="EM33" s="196"/>
      <c r="EN33" s="196"/>
      <c r="EO33" s="196"/>
      <c r="EP33" s="196"/>
      <c r="EQ33" s="196"/>
      <c r="ER33" s="196"/>
      <c r="ES33" s="196"/>
      <c r="ET33" s="196"/>
      <c r="EU33" s="196"/>
      <c r="EV33" s="196"/>
      <c r="EW33" s="196"/>
      <c r="EX33" s="196"/>
      <c r="EY33" s="196"/>
      <c r="EZ33" s="196"/>
      <c r="FA33" s="196"/>
      <c r="FB33" s="196"/>
      <c r="FC33" s="196"/>
      <c r="FD33" s="196"/>
      <c r="FE33" s="196"/>
      <c r="FF33" s="196"/>
      <c r="FG33" s="196"/>
      <c r="FH33" s="196"/>
      <c r="FI33" s="196"/>
      <c r="FJ33" s="196"/>
      <c r="FK33" s="196"/>
      <c r="FL33" s="196"/>
      <c r="FM33" s="196"/>
      <c r="FN33" s="196"/>
      <c r="FO33" s="196"/>
      <c r="FP33" s="196"/>
      <c r="FQ33" s="196"/>
      <c r="FR33" s="196"/>
      <c r="FS33" s="196"/>
      <c r="FT33" s="196"/>
      <c r="FU33" s="196"/>
      <c r="FV33" s="196"/>
      <c r="FW33" s="196"/>
      <c r="FX33" s="196"/>
      <c r="FY33" s="196"/>
      <c r="FZ33" s="196"/>
      <c r="GA33" s="196"/>
      <c r="GB33" s="196"/>
      <c r="GC33" s="196"/>
      <c r="GD33" s="196"/>
      <c r="GE33" s="196"/>
      <c r="GF33" s="196"/>
      <c r="GG33" s="196"/>
      <c r="GH33" s="196"/>
      <c r="GI33" s="196"/>
      <c r="GJ33" s="196"/>
      <c r="GK33" s="196"/>
      <c r="GL33" s="196"/>
      <c r="GM33" s="196"/>
      <c r="GN33" s="196"/>
      <c r="GO33" s="196"/>
      <c r="GP33" s="196"/>
      <c r="GQ33" s="196"/>
      <c r="GR33" s="196"/>
      <c r="GS33" s="196"/>
      <c r="GT33" s="196"/>
      <c r="GU33" s="196"/>
      <c r="GV33" s="196"/>
      <c r="GW33" s="196"/>
      <c r="GX33" s="196"/>
      <c r="GY33" s="196"/>
      <c r="GZ33" s="196"/>
      <c r="HA33" s="196"/>
      <c r="HB33" s="196"/>
      <c r="HC33" s="196"/>
      <c r="HD33" s="196"/>
      <c r="HE33" s="196"/>
      <c r="HF33" s="196"/>
      <c r="HG33" s="196"/>
      <c r="HH33" s="196"/>
      <c r="HI33" s="196"/>
      <c r="HJ33" s="196"/>
      <c r="HK33" s="196"/>
      <c r="HL33" s="196"/>
      <c r="HM33" s="196"/>
      <c r="HN33" s="196"/>
      <c r="HO33" s="196"/>
      <c r="HP33" s="196"/>
      <c r="HQ33" s="196"/>
      <c r="HR33" s="196"/>
      <c r="HS33" s="196"/>
      <c r="HT33" s="196"/>
      <c r="HU33" s="196"/>
      <c r="HV33" s="196"/>
      <c r="HW33" s="196"/>
      <c r="HX33" s="196"/>
      <c r="HY33" s="196"/>
      <c r="HZ33" s="196"/>
      <c r="IA33" s="196"/>
      <c r="IB33" s="196"/>
      <c r="IC33" s="196"/>
      <c r="ID33" s="196"/>
      <c r="IE33" s="196"/>
      <c r="IF33" s="196"/>
      <c r="IG33" s="196"/>
      <c r="IH33" s="196"/>
      <c r="II33" s="196"/>
      <c r="IJ33" s="196"/>
      <c r="IK33" s="196"/>
      <c r="IL33" s="196"/>
      <c r="IM33" s="196"/>
      <c r="IN33" s="196"/>
      <c r="IO33" s="196"/>
      <c r="IP33" s="196"/>
      <c r="IQ33" s="196"/>
      <c r="IR33" s="196"/>
      <c r="IS33" s="196"/>
      <c r="IT33" s="196"/>
      <c r="IU33" s="196"/>
      <c r="IV33" s="196"/>
      <c r="IW33" s="196"/>
      <c r="IX33" s="196"/>
      <c r="IY33" s="196"/>
      <c r="IZ33" s="196"/>
      <c r="JA33" s="196"/>
      <c r="JB33" s="196"/>
      <c r="JC33" s="196"/>
      <c r="JD33" s="196"/>
      <c r="JE33" s="196"/>
      <c r="JF33" s="196"/>
      <c r="JG33" s="196"/>
      <c r="JH33" s="196"/>
      <c r="JI33" s="196"/>
      <c r="JJ33" s="196"/>
      <c r="JK33" s="196"/>
      <c r="JL33" s="196"/>
      <c r="JM33" s="196"/>
      <c r="JN33" s="196"/>
      <c r="JO33" s="196"/>
      <c r="JP33" s="196"/>
      <c r="JQ33" s="196"/>
      <c r="JR33" s="196"/>
      <c r="JS33" s="196"/>
      <c r="JT33" s="196"/>
      <c r="JU33" s="196"/>
      <c r="JV33" s="196"/>
      <c r="JW33" s="196"/>
      <c r="JX33" s="196"/>
      <c r="JY33" s="196"/>
      <c r="JZ33" s="196"/>
      <c r="KA33" s="196"/>
      <c r="KB33" s="196"/>
      <c r="KC33" s="196"/>
      <c r="KD33" s="196"/>
      <c r="KE33" s="196"/>
      <c r="KF33" s="196"/>
      <c r="KG33" s="196"/>
      <c r="KH33" s="196"/>
      <c r="KI33" s="196"/>
      <c r="KJ33" s="196"/>
      <c r="KK33" s="196"/>
      <c r="KL33" s="196"/>
      <c r="KM33" s="196"/>
      <c r="KN33" s="196"/>
      <c r="KO33" s="196"/>
      <c r="KP33" s="196"/>
      <c r="KQ33" s="196"/>
      <c r="KR33" s="196"/>
      <c r="KS33" s="196"/>
      <c r="KT33" s="196"/>
      <c r="KU33" s="196"/>
      <c r="KV33" s="196"/>
      <c r="KW33" s="196"/>
      <c r="KX33" s="196"/>
      <c r="KY33" s="196"/>
      <c r="KZ33" s="196"/>
      <c r="LA33" s="196"/>
      <c r="LB33" s="196"/>
      <c r="LC33" s="196"/>
      <c r="LD33" s="196"/>
      <c r="LE33" s="196"/>
      <c r="LF33" s="196"/>
      <c r="LG33" s="196"/>
      <c r="LH33" s="196"/>
      <c r="LI33" s="196"/>
      <c r="LJ33" s="196"/>
      <c r="LK33" s="196"/>
      <c r="LL33" s="196"/>
      <c r="LM33" s="196"/>
      <c r="LN33" s="196"/>
      <c r="LO33" s="196"/>
      <c r="LP33" s="196"/>
      <c r="LQ33" s="196"/>
      <c r="LR33" s="196"/>
      <c r="LS33" s="196"/>
      <c r="LT33" s="196"/>
      <c r="LU33" s="196"/>
      <c r="LV33" s="196"/>
      <c r="LW33" s="196"/>
      <c r="LX33" s="196"/>
      <c r="LY33" s="196"/>
      <c r="LZ33" s="196"/>
      <c r="MA33" s="196"/>
      <c r="MB33" s="196"/>
      <c r="MC33" s="196"/>
      <c r="MD33" s="196"/>
      <c r="ME33" s="196"/>
      <c r="MF33" s="196"/>
      <c r="MG33" s="196"/>
      <c r="MH33" s="196"/>
      <c r="MI33" s="196"/>
      <c r="MJ33" s="196"/>
      <c r="MK33" s="196"/>
      <c r="ML33" s="196"/>
      <c r="MM33" s="196"/>
      <c r="MN33" s="196"/>
      <c r="MO33" s="196"/>
      <c r="MP33" s="196"/>
      <c r="MQ33" s="196"/>
      <c r="MR33" s="196"/>
      <c r="MS33" s="196"/>
      <c r="MT33" s="196"/>
      <c r="MU33" s="196"/>
      <c r="MV33" s="196"/>
      <c r="MW33" s="196"/>
      <c r="MX33" s="196"/>
      <c r="MY33" s="196"/>
      <c r="MZ33" s="196"/>
      <c r="NA33" s="196"/>
      <c r="NB33" s="196"/>
      <c r="NC33" s="196"/>
      <c r="ND33" s="196"/>
      <c r="NE33" s="196"/>
      <c r="NF33" s="196"/>
      <c r="NG33" s="196"/>
      <c r="NH33" s="196"/>
      <c r="NI33" s="196"/>
      <c r="NJ33" s="196"/>
      <c r="NK33" s="196"/>
      <c r="NL33" s="196"/>
      <c r="NM33" s="196"/>
      <c r="NN33" s="196"/>
      <c r="NO33" s="196"/>
      <c r="NP33" s="196"/>
      <c r="NQ33" s="196"/>
      <c r="NR33" s="196"/>
      <c r="NS33" s="196"/>
      <c r="NT33" s="196"/>
      <c r="NU33" s="196"/>
      <c r="NV33" s="196"/>
      <c r="NW33" s="196"/>
      <c r="NX33" s="196"/>
      <c r="NY33" s="196"/>
      <c r="NZ33" s="196"/>
      <c r="OA33" s="196"/>
      <c r="OB33" s="196"/>
      <c r="OC33" s="196"/>
      <c r="OD33" s="196"/>
      <c r="OE33" s="196"/>
      <c r="OF33" s="196"/>
      <c r="OG33" s="196"/>
      <c r="OH33" s="196"/>
      <c r="OI33" s="196"/>
      <c r="OJ33" s="196"/>
      <c r="OK33" s="196"/>
      <c r="OL33" s="196"/>
      <c r="OM33" s="196"/>
      <c r="ON33" s="196"/>
      <c r="OO33" s="196"/>
      <c r="OP33" s="196"/>
      <c r="OQ33" s="196"/>
      <c r="OR33" s="196"/>
      <c r="OS33" s="196"/>
      <c r="OT33" s="196"/>
      <c r="OU33" s="196"/>
      <c r="OV33" s="196"/>
      <c r="OW33" s="196"/>
      <c r="OX33" s="196"/>
      <c r="OY33" s="196"/>
      <c r="OZ33" s="196"/>
      <c r="PA33" s="196"/>
      <c r="PB33" s="196"/>
      <c r="PC33" s="196"/>
      <c r="PD33" s="196"/>
      <c r="PE33" s="196"/>
      <c r="PF33" s="196"/>
      <c r="PG33" s="196"/>
      <c r="PH33" s="196"/>
      <c r="PI33" s="196"/>
      <c r="PJ33" s="196"/>
      <c r="PK33" s="196"/>
      <c r="PL33" s="196"/>
      <c r="PM33" s="196"/>
      <c r="PN33" s="196"/>
      <c r="PO33" s="196"/>
      <c r="PP33" s="196"/>
      <c r="PQ33" s="196"/>
      <c r="PR33" s="196"/>
      <c r="PS33" s="196"/>
      <c r="PT33" s="196"/>
      <c r="PU33" s="196"/>
      <c r="PV33" s="196"/>
      <c r="PW33" s="196"/>
      <c r="PX33" s="196"/>
      <c r="PY33" s="196"/>
      <c r="PZ33" s="196"/>
      <c r="QA33" s="196"/>
      <c r="QB33" s="196"/>
      <c r="QC33" s="196"/>
      <c r="QD33" s="196"/>
      <c r="QE33" s="196"/>
      <c r="QF33" s="196"/>
      <c r="QG33" s="196"/>
      <c r="QH33" s="196"/>
      <c r="QI33" s="196"/>
      <c r="QJ33" s="196"/>
      <c r="QK33" s="196"/>
      <c r="QL33" s="196"/>
      <c r="QM33" s="196"/>
      <c r="QN33" s="196"/>
      <c r="QO33" s="196"/>
      <c r="QP33" s="196"/>
      <c r="QQ33" s="196"/>
      <c r="QR33" s="196"/>
      <c r="QS33" s="196"/>
      <c r="QT33" s="196"/>
      <c r="QU33" s="196"/>
      <c r="QV33" s="196"/>
      <c r="QW33" s="196"/>
      <c r="QX33" s="196"/>
      <c r="QY33" s="196"/>
      <c r="QZ33" s="196"/>
      <c r="RA33" s="196"/>
      <c r="RB33" s="196"/>
      <c r="RC33" s="196"/>
      <c r="RD33" s="196"/>
      <c r="RE33" s="196"/>
      <c r="RF33" s="196"/>
      <c r="RG33" s="196"/>
      <c r="RH33" s="196"/>
    </row>
    <row r="34" spans="1:476" s="318" customFormat="1" ht="28.8" x14ac:dyDescent="0.3">
      <c r="A34" s="320"/>
      <c r="B34" s="250"/>
      <c r="C34" s="250"/>
      <c r="D34" s="328"/>
      <c r="E34" s="223" t="s">
        <v>663</v>
      </c>
      <c r="F34" s="301"/>
      <c r="G34" s="207" t="s">
        <v>474</v>
      </c>
      <c r="H34" s="225" t="s">
        <v>276</v>
      </c>
      <c r="I34" s="324" t="s">
        <v>589</v>
      </c>
      <c r="J34" s="224"/>
      <c r="K34" s="207"/>
      <c r="L34" s="18"/>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c r="GY34" s="196"/>
      <c r="GZ34" s="196"/>
      <c r="HA34" s="196"/>
      <c r="HB34" s="196"/>
      <c r="HC34" s="196"/>
      <c r="HD34" s="196"/>
      <c r="HE34" s="196"/>
      <c r="HF34" s="196"/>
      <c r="HG34" s="196"/>
      <c r="HH34" s="196"/>
      <c r="HI34" s="196"/>
      <c r="HJ34" s="196"/>
      <c r="HK34" s="196"/>
      <c r="HL34" s="196"/>
      <c r="HM34" s="196"/>
      <c r="HN34" s="196"/>
      <c r="HO34" s="196"/>
      <c r="HP34" s="196"/>
      <c r="HQ34" s="196"/>
      <c r="HR34" s="196"/>
      <c r="HS34" s="196"/>
      <c r="HT34" s="196"/>
      <c r="HU34" s="196"/>
      <c r="HV34" s="196"/>
      <c r="HW34" s="196"/>
      <c r="HX34" s="196"/>
      <c r="HY34" s="196"/>
      <c r="HZ34" s="196"/>
      <c r="IA34" s="196"/>
      <c r="IB34" s="196"/>
      <c r="IC34" s="196"/>
      <c r="ID34" s="196"/>
      <c r="IE34" s="196"/>
      <c r="IF34" s="196"/>
      <c r="IG34" s="196"/>
      <c r="IH34" s="196"/>
      <c r="II34" s="196"/>
      <c r="IJ34" s="196"/>
      <c r="IK34" s="196"/>
      <c r="IL34" s="196"/>
      <c r="IM34" s="196"/>
      <c r="IN34" s="196"/>
      <c r="IO34" s="196"/>
      <c r="IP34" s="196"/>
      <c r="IQ34" s="196"/>
      <c r="IR34" s="196"/>
      <c r="IS34" s="196"/>
      <c r="IT34" s="196"/>
      <c r="IU34" s="196"/>
      <c r="IV34" s="196"/>
      <c r="IW34" s="196"/>
      <c r="IX34" s="196"/>
      <c r="IY34" s="196"/>
      <c r="IZ34" s="196"/>
      <c r="JA34" s="196"/>
      <c r="JB34" s="196"/>
      <c r="JC34" s="196"/>
      <c r="JD34" s="196"/>
      <c r="JE34" s="196"/>
      <c r="JF34" s="196"/>
      <c r="JG34" s="196"/>
      <c r="JH34" s="196"/>
      <c r="JI34" s="196"/>
      <c r="JJ34" s="196"/>
      <c r="JK34" s="196"/>
      <c r="JL34" s="196"/>
      <c r="JM34" s="196"/>
      <c r="JN34" s="196"/>
      <c r="JO34" s="196"/>
      <c r="JP34" s="196"/>
      <c r="JQ34" s="196"/>
      <c r="JR34" s="196"/>
      <c r="JS34" s="196"/>
      <c r="JT34" s="196"/>
      <c r="JU34" s="196"/>
      <c r="JV34" s="196"/>
      <c r="JW34" s="196"/>
      <c r="JX34" s="196"/>
      <c r="JY34" s="196"/>
      <c r="JZ34" s="196"/>
      <c r="KA34" s="196"/>
      <c r="KB34" s="196"/>
      <c r="KC34" s="196"/>
      <c r="KD34" s="196"/>
      <c r="KE34" s="196"/>
      <c r="KF34" s="196"/>
      <c r="KG34" s="196"/>
      <c r="KH34" s="196"/>
      <c r="KI34" s="196"/>
      <c r="KJ34" s="196"/>
      <c r="KK34" s="196"/>
      <c r="KL34" s="196"/>
      <c r="KM34" s="196"/>
      <c r="KN34" s="196"/>
      <c r="KO34" s="196"/>
      <c r="KP34" s="196"/>
      <c r="KQ34" s="196"/>
      <c r="KR34" s="196"/>
      <c r="KS34" s="196"/>
      <c r="KT34" s="196"/>
      <c r="KU34" s="196"/>
      <c r="KV34" s="196"/>
      <c r="KW34" s="196"/>
      <c r="KX34" s="196"/>
      <c r="KY34" s="196"/>
      <c r="KZ34" s="196"/>
      <c r="LA34" s="196"/>
      <c r="LB34" s="196"/>
      <c r="LC34" s="196"/>
      <c r="LD34" s="196"/>
      <c r="LE34" s="196"/>
      <c r="LF34" s="196"/>
      <c r="LG34" s="196"/>
      <c r="LH34" s="196"/>
      <c r="LI34" s="196"/>
      <c r="LJ34" s="196"/>
      <c r="LK34" s="196"/>
      <c r="LL34" s="196"/>
      <c r="LM34" s="196"/>
      <c r="LN34" s="196"/>
      <c r="LO34" s="196"/>
      <c r="LP34" s="196"/>
      <c r="LQ34" s="196"/>
      <c r="LR34" s="196"/>
      <c r="LS34" s="196"/>
      <c r="LT34" s="196"/>
      <c r="LU34" s="196"/>
      <c r="LV34" s="196"/>
      <c r="LW34" s="196"/>
      <c r="LX34" s="196"/>
      <c r="LY34" s="196"/>
      <c r="LZ34" s="196"/>
      <c r="MA34" s="196"/>
      <c r="MB34" s="196"/>
      <c r="MC34" s="196"/>
      <c r="MD34" s="196"/>
      <c r="ME34" s="196"/>
      <c r="MF34" s="196"/>
      <c r="MG34" s="196"/>
      <c r="MH34" s="196"/>
      <c r="MI34" s="196"/>
      <c r="MJ34" s="196"/>
      <c r="MK34" s="196"/>
      <c r="ML34" s="196"/>
      <c r="MM34" s="196"/>
      <c r="MN34" s="196"/>
      <c r="MO34" s="196"/>
      <c r="MP34" s="196"/>
      <c r="MQ34" s="196"/>
      <c r="MR34" s="196"/>
      <c r="MS34" s="196"/>
      <c r="MT34" s="196"/>
      <c r="MU34" s="196"/>
      <c r="MV34" s="196"/>
      <c r="MW34" s="196"/>
      <c r="MX34" s="196"/>
      <c r="MY34" s="196"/>
      <c r="MZ34" s="196"/>
      <c r="NA34" s="196"/>
      <c r="NB34" s="196"/>
      <c r="NC34" s="196"/>
      <c r="ND34" s="196"/>
      <c r="NE34" s="196"/>
      <c r="NF34" s="196"/>
      <c r="NG34" s="196"/>
      <c r="NH34" s="196"/>
      <c r="NI34" s="196"/>
      <c r="NJ34" s="196"/>
      <c r="NK34" s="196"/>
      <c r="NL34" s="196"/>
      <c r="NM34" s="196"/>
      <c r="NN34" s="196"/>
      <c r="NO34" s="196"/>
      <c r="NP34" s="196"/>
      <c r="NQ34" s="196"/>
      <c r="NR34" s="196"/>
      <c r="NS34" s="196"/>
      <c r="NT34" s="196"/>
      <c r="NU34" s="196"/>
      <c r="NV34" s="196"/>
      <c r="NW34" s="196"/>
      <c r="NX34" s="196"/>
      <c r="NY34" s="196"/>
      <c r="NZ34" s="196"/>
      <c r="OA34" s="196"/>
      <c r="OB34" s="196"/>
      <c r="OC34" s="196"/>
      <c r="OD34" s="196"/>
      <c r="OE34" s="196"/>
      <c r="OF34" s="196"/>
      <c r="OG34" s="196"/>
      <c r="OH34" s="196"/>
      <c r="OI34" s="196"/>
      <c r="OJ34" s="196"/>
      <c r="OK34" s="196"/>
      <c r="OL34" s="196"/>
      <c r="OM34" s="196"/>
      <c r="ON34" s="196"/>
      <c r="OO34" s="196"/>
      <c r="OP34" s="196"/>
      <c r="OQ34" s="196"/>
      <c r="OR34" s="196"/>
      <c r="OS34" s="196"/>
      <c r="OT34" s="196"/>
      <c r="OU34" s="196"/>
      <c r="OV34" s="196"/>
      <c r="OW34" s="196"/>
      <c r="OX34" s="196"/>
      <c r="OY34" s="196"/>
      <c r="OZ34" s="196"/>
      <c r="PA34" s="196"/>
      <c r="PB34" s="196"/>
      <c r="PC34" s="196"/>
      <c r="PD34" s="196"/>
      <c r="PE34" s="196"/>
      <c r="PF34" s="196"/>
      <c r="PG34" s="196"/>
      <c r="PH34" s="196"/>
      <c r="PI34" s="196"/>
      <c r="PJ34" s="196"/>
      <c r="PK34" s="196"/>
      <c r="PL34" s="196"/>
      <c r="PM34" s="196"/>
      <c r="PN34" s="196"/>
      <c r="PO34" s="196"/>
      <c r="PP34" s="196"/>
      <c r="PQ34" s="196"/>
      <c r="PR34" s="196"/>
      <c r="PS34" s="196"/>
      <c r="PT34" s="196"/>
      <c r="PU34" s="196"/>
      <c r="PV34" s="196"/>
      <c r="PW34" s="196"/>
      <c r="PX34" s="196"/>
      <c r="PY34" s="196"/>
      <c r="PZ34" s="196"/>
      <c r="QA34" s="196"/>
      <c r="QB34" s="196"/>
      <c r="QC34" s="196"/>
      <c r="QD34" s="196"/>
      <c r="QE34" s="196"/>
      <c r="QF34" s="196"/>
      <c r="QG34" s="196"/>
      <c r="QH34" s="196"/>
      <c r="QI34" s="196"/>
      <c r="QJ34" s="196"/>
      <c r="QK34" s="196"/>
      <c r="QL34" s="196"/>
      <c r="QM34" s="196"/>
      <c r="QN34" s="196"/>
      <c r="QO34" s="196"/>
      <c r="QP34" s="196"/>
      <c r="QQ34" s="196"/>
      <c r="QR34" s="196"/>
      <c r="QS34" s="196"/>
      <c r="QT34" s="196"/>
      <c r="QU34" s="196"/>
      <c r="QV34" s="196"/>
      <c r="QW34" s="196"/>
      <c r="QX34" s="196"/>
      <c r="QY34" s="196"/>
      <c r="QZ34" s="196"/>
      <c r="RA34" s="196"/>
      <c r="RB34" s="196"/>
      <c r="RC34" s="196"/>
      <c r="RD34" s="196"/>
      <c r="RE34" s="196"/>
      <c r="RF34" s="196"/>
      <c r="RG34" s="196"/>
      <c r="RH34" s="196"/>
    </row>
    <row r="35" spans="1:476" s="318" customFormat="1" ht="43.2" x14ac:dyDescent="0.3">
      <c r="A35" s="321"/>
      <c r="B35" s="119"/>
      <c r="C35" s="119"/>
      <c r="D35" s="325"/>
      <c r="E35" s="211"/>
      <c r="F35" s="302"/>
      <c r="G35" s="207" t="s">
        <v>590</v>
      </c>
      <c r="H35" s="225" t="s">
        <v>276</v>
      </c>
      <c r="I35" s="324" t="s">
        <v>591</v>
      </c>
      <c r="J35" s="224" t="s">
        <v>277</v>
      </c>
      <c r="K35" s="207"/>
      <c r="L35" s="18"/>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c r="CN35" s="196"/>
      <c r="CO35" s="196"/>
      <c r="CP35" s="196"/>
      <c r="CQ35" s="196"/>
      <c r="CR35" s="196"/>
      <c r="CS35" s="196"/>
      <c r="CT35" s="196"/>
      <c r="CU35" s="196"/>
      <c r="CV35" s="196"/>
      <c r="CW35" s="196"/>
      <c r="CX35" s="196"/>
      <c r="CY35" s="196"/>
      <c r="CZ35" s="196"/>
      <c r="DA35" s="196"/>
      <c r="DB35" s="196"/>
      <c r="DC35" s="196"/>
      <c r="DD35" s="196"/>
      <c r="DE35" s="196"/>
      <c r="DF35" s="196"/>
      <c r="DG35" s="196"/>
      <c r="DH35" s="196"/>
      <c r="DI35" s="196"/>
      <c r="DJ35" s="196"/>
      <c r="DK35" s="196"/>
      <c r="DL35" s="196"/>
      <c r="DM35" s="196"/>
      <c r="DN35" s="196"/>
      <c r="DO35" s="196"/>
      <c r="DP35" s="196"/>
      <c r="DQ35" s="196"/>
      <c r="DR35" s="196"/>
      <c r="DS35" s="196"/>
      <c r="DT35" s="196"/>
      <c r="DU35" s="196"/>
      <c r="DV35" s="196"/>
      <c r="DW35" s="196"/>
      <c r="DX35" s="196"/>
      <c r="DY35" s="196"/>
      <c r="DZ35" s="196"/>
      <c r="EA35" s="196"/>
      <c r="EB35" s="196"/>
      <c r="EC35" s="196"/>
      <c r="ED35" s="196"/>
      <c r="EE35" s="196"/>
      <c r="EF35" s="196"/>
      <c r="EG35" s="196"/>
      <c r="EH35" s="196"/>
      <c r="EI35" s="196"/>
      <c r="EJ35" s="196"/>
      <c r="EK35" s="196"/>
      <c r="EL35" s="196"/>
      <c r="EM35" s="196"/>
      <c r="EN35" s="196"/>
      <c r="EO35" s="196"/>
      <c r="EP35" s="196"/>
      <c r="EQ35" s="196"/>
      <c r="ER35" s="196"/>
      <c r="ES35" s="196"/>
      <c r="ET35" s="196"/>
      <c r="EU35" s="196"/>
      <c r="EV35" s="196"/>
      <c r="EW35" s="196"/>
      <c r="EX35" s="196"/>
      <c r="EY35" s="196"/>
      <c r="EZ35" s="196"/>
      <c r="FA35" s="196"/>
      <c r="FB35" s="196"/>
      <c r="FC35" s="196"/>
      <c r="FD35" s="196"/>
      <c r="FE35" s="196"/>
      <c r="FF35" s="196"/>
      <c r="FG35" s="196"/>
      <c r="FH35" s="196"/>
      <c r="FI35" s="196"/>
      <c r="FJ35" s="196"/>
      <c r="FK35" s="196"/>
      <c r="FL35" s="196"/>
      <c r="FM35" s="196"/>
      <c r="FN35" s="196"/>
      <c r="FO35" s="196"/>
      <c r="FP35" s="196"/>
      <c r="FQ35" s="196"/>
      <c r="FR35" s="196"/>
      <c r="FS35" s="196"/>
      <c r="FT35" s="196"/>
      <c r="FU35" s="196"/>
      <c r="FV35" s="196"/>
      <c r="FW35" s="196"/>
      <c r="FX35" s="196"/>
      <c r="FY35" s="196"/>
      <c r="FZ35" s="196"/>
      <c r="GA35" s="196"/>
      <c r="GB35" s="196"/>
      <c r="GC35" s="196"/>
      <c r="GD35" s="196"/>
      <c r="GE35" s="196"/>
      <c r="GF35" s="196"/>
      <c r="GG35" s="196"/>
      <c r="GH35" s="196"/>
      <c r="GI35" s="196"/>
      <c r="GJ35" s="196"/>
      <c r="GK35" s="196"/>
      <c r="GL35" s="196"/>
      <c r="GM35" s="196"/>
      <c r="GN35" s="196"/>
      <c r="GO35" s="196"/>
      <c r="GP35" s="196"/>
      <c r="GQ35" s="196"/>
      <c r="GR35" s="196"/>
      <c r="GS35" s="196"/>
      <c r="GT35" s="196"/>
      <c r="GU35" s="196"/>
      <c r="GV35" s="196"/>
      <c r="GW35" s="196"/>
      <c r="GX35" s="196"/>
      <c r="GY35" s="196"/>
      <c r="GZ35" s="196"/>
      <c r="HA35" s="196"/>
      <c r="HB35" s="196"/>
      <c r="HC35" s="196"/>
      <c r="HD35" s="196"/>
      <c r="HE35" s="196"/>
      <c r="HF35" s="196"/>
      <c r="HG35" s="196"/>
      <c r="HH35" s="196"/>
      <c r="HI35" s="196"/>
      <c r="HJ35" s="196"/>
      <c r="HK35" s="196"/>
      <c r="HL35" s="196"/>
      <c r="HM35" s="196"/>
      <c r="HN35" s="196"/>
      <c r="HO35" s="196"/>
      <c r="HP35" s="196"/>
      <c r="HQ35" s="196"/>
      <c r="HR35" s="196"/>
      <c r="HS35" s="196"/>
      <c r="HT35" s="196"/>
      <c r="HU35" s="196"/>
      <c r="HV35" s="196"/>
      <c r="HW35" s="196"/>
      <c r="HX35" s="196"/>
      <c r="HY35" s="196"/>
      <c r="HZ35" s="196"/>
      <c r="IA35" s="196"/>
      <c r="IB35" s="196"/>
      <c r="IC35" s="196"/>
      <c r="ID35" s="196"/>
      <c r="IE35" s="196"/>
      <c r="IF35" s="196"/>
      <c r="IG35" s="196"/>
      <c r="IH35" s="196"/>
      <c r="II35" s="196"/>
      <c r="IJ35" s="196"/>
      <c r="IK35" s="196"/>
      <c r="IL35" s="196"/>
      <c r="IM35" s="196"/>
      <c r="IN35" s="196"/>
      <c r="IO35" s="196"/>
      <c r="IP35" s="196"/>
      <c r="IQ35" s="196"/>
      <c r="IR35" s="196"/>
      <c r="IS35" s="196"/>
      <c r="IT35" s="196"/>
      <c r="IU35" s="196"/>
      <c r="IV35" s="196"/>
      <c r="IW35" s="196"/>
      <c r="IX35" s="196"/>
      <c r="IY35" s="196"/>
      <c r="IZ35" s="196"/>
      <c r="JA35" s="196"/>
      <c r="JB35" s="196"/>
      <c r="JC35" s="196"/>
      <c r="JD35" s="196"/>
      <c r="JE35" s="196"/>
      <c r="JF35" s="196"/>
      <c r="JG35" s="196"/>
      <c r="JH35" s="196"/>
      <c r="JI35" s="196"/>
      <c r="JJ35" s="196"/>
      <c r="JK35" s="196"/>
      <c r="JL35" s="196"/>
      <c r="JM35" s="196"/>
      <c r="JN35" s="196"/>
      <c r="JO35" s="196"/>
      <c r="JP35" s="196"/>
      <c r="JQ35" s="196"/>
      <c r="JR35" s="196"/>
      <c r="JS35" s="196"/>
      <c r="JT35" s="196"/>
      <c r="JU35" s="196"/>
      <c r="JV35" s="196"/>
      <c r="JW35" s="196"/>
      <c r="JX35" s="196"/>
      <c r="JY35" s="196"/>
      <c r="JZ35" s="196"/>
      <c r="KA35" s="196"/>
      <c r="KB35" s="196"/>
      <c r="KC35" s="196"/>
      <c r="KD35" s="196"/>
      <c r="KE35" s="196"/>
      <c r="KF35" s="196"/>
      <c r="KG35" s="196"/>
      <c r="KH35" s="196"/>
      <c r="KI35" s="196"/>
      <c r="KJ35" s="196"/>
      <c r="KK35" s="196"/>
      <c r="KL35" s="196"/>
      <c r="KM35" s="196"/>
      <c r="KN35" s="196"/>
      <c r="KO35" s="196"/>
      <c r="KP35" s="196"/>
      <c r="KQ35" s="196"/>
      <c r="KR35" s="196"/>
      <c r="KS35" s="196"/>
      <c r="KT35" s="196"/>
      <c r="KU35" s="196"/>
      <c r="KV35" s="196"/>
      <c r="KW35" s="196"/>
      <c r="KX35" s="196"/>
      <c r="KY35" s="196"/>
      <c r="KZ35" s="196"/>
      <c r="LA35" s="196"/>
      <c r="LB35" s="196"/>
      <c r="LC35" s="196"/>
      <c r="LD35" s="196"/>
      <c r="LE35" s="196"/>
      <c r="LF35" s="196"/>
      <c r="LG35" s="196"/>
      <c r="LH35" s="196"/>
      <c r="LI35" s="196"/>
      <c r="LJ35" s="196"/>
      <c r="LK35" s="196"/>
      <c r="LL35" s="196"/>
      <c r="LM35" s="196"/>
      <c r="LN35" s="196"/>
      <c r="LO35" s="196"/>
      <c r="LP35" s="196"/>
      <c r="LQ35" s="196"/>
      <c r="LR35" s="196"/>
      <c r="LS35" s="196"/>
      <c r="LT35" s="196"/>
      <c r="LU35" s="196"/>
      <c r="LV35" s="196"/>
      <c r="LW35" s="196"/>
      <c r="LX35" s="196"/>
      <c r="LY35" s="196"/>
      <c r="LZ35" s="196"/>
      <c r="MA35" s="196"/>
      <c r="MB35" s="196"/>
      <c r="MC35" s="196"/>
      <c r="MD35" s="196"/>
      <c r="ME35" s="196"/>
      <c r="MF35" s="196"/>
      <c r="MG35" s="196"/>
      <c r="MH35" s="196"/>
      <c r="MI35" s="196"/>
      <c r="MJ35" s="196"/>
      <c r="MK35" s="196"/>
      <c r="ML35" s="196"/>
      <c r="MM35" s="196"/>
      <c r="MN35" s="196"/>
      <c r="MO35" s="196"/>
      <c r="MP35" s="196"/>
      <c r="MQ35" s="196"/>
      <c r="MR35" s="196"/>
      <c r="MS35" s="196"/>
      <c r="MT35" s="196"/>
      <c r="MU35" s="196"/>
      <c r="MV35" s="196"/>
      <c r="MW35" s="196"/>
      <c r="MX35" s="196"/>
      <c r="MY35" s="196"/>
      <c r="MZ35" s="196"/>
      <c r="NA35" s="196"/>
      <c r="NB35" s="196"/>
      <c r="NC35" s="196"/>
      <c r="ND35" s="196"/>
      <c r="NE35" s="196"/>
      <c r="NF35" s="196"/>
      <c r="NG35" s="196"/>
      <c r="NH35" s="196"/>
      <c r="NI35" s="196"/>
      <c r="NJ35" s="196"/>
      <c r="NK35" s="196"/>
      <c r="NL35" s="196"/>
      <c r="NM35" s="196"/>
      <c r="NN35" s="196"/>
      <c r="NO35" s="196"/>
      <c r="NP35" s="196"/>
      <c r="NQ35" s="196"/>
      <c r="NR35" s="196"/>
      <c r="NS35" s="196"/>
      <c r="NT35" s="196"/>
      <c r="NU35" s="196"/>
      <c r="NV35" s="196"/>
      <c r="NW35" s="196"/>
      <c r="NX35" s="196"/>
      <c r="NY35" s="196"/>
      <c r="NZ35" s="196"/>
      <c r="OA35" s="196"/>
      <c r="OB35" s="196"/>
      <c r="OC35" s="196"/>
      <c r="OD35" s="196"/>
      <c r="OE35" s="196"/>
      <c r="OF35" s="196"/>
      <c r="OG35" s="196"/>
      <c r="OH35" s="196"/>
      <c r="OI35" s="196"/>
      <c r="OJ35" s="196"/>
      <c r="OK35" s="196"/>
      <c r="OL35" s="196"/>
      <c r="OM35" s="196"/>
      <c r="ON35" s="196"/>
      <c r="OO35" s="196"/>
      <c r="OP35" s="196"/>
      <c r="OQ35" s="196"/>
      <c r="OR35" s="196"/>
      <c r="OS35" s="196"/>
      <c r="OT35" s="196"/>
      <c r="OU35" s="196"/>
      <c r="OV35" s="196"/>
      <c r="OW35" s="196"/>
      <c r="OX35" s="196"/>
      <c r="OY35" s="196"/>
      <c r="OZ35" s="196"/>
      <c r="PA35" s="196"/>
      <c r="PB35" s="196"/>
      <c r="PC35" s="196"/>
      <c r="PD35" s="196"/>
      <c r="PE35" s="196"/>
      <c r="PF35" s="196"/>
      <c r="PG35" s="196"/>
      <c r="PH35" s="196"/>
      <c r="PI35" s="196"/>
      <c r="PJ35" s="196"/>
      <c r="PK35" s="196"/>
      <c r="PL35" s="196"/>
      <c r="PM35" s="196"/>
      <c r="PN35" s="196"/>
      <c r="PO35" s="196"/>
      <c r="PP35" s="196"/>
      <c r="PQ35" s="196"/>
      <c r="PR35" s="196"/>
      <c r="PS35" s="196"/>
      <c r="PT35" s="196"/>
      <c r="PU35" s="196"/>
      <c r="PV35" s="196"/>
      <c r="PW35" s="196"/>
      <c r="PX35" s="196"/>
      <c r="PY35" s="196"/>
      <c r="PZ35" s="196"/>
      <c r="QA35" s="196"/>
      <c r="QB35" s="196"/>
      <c r="QC35" s="196"/>
      <c r="QD35" s="196"/>
      <c r="QE35" s="196"/>
      <c r="QF35" s="196"/>
      <c r="QG35" s="196"/>
      <c r="QH35" s="196"/>
      <c r="QI35" s="196"/>
      <c r="QJ35" s="196"/>
      <c r="QK35" s="196"/>
      <c r="QL35" s="196"/>
      <c r="QM35" s="196"/>
      <c r="QN35" s="196"/>
      <c r="QO35" s="196"/>
      <c r="QP35" s="196"/>
      <c r="QQ35" s="196"/>
      <c r="QR35" s="196"/>
      <c r="QS35" s="196"/>
      <c r="QT35" s="196"/>
      <c r="QU35" s="196"/>
      <c r="QV35" s="196"/>
      <c r="QW35" s="196"/>
      <c r="QX35" s="196"/>
      <c r="QY35" s="196"/>
      <c r="QZ35" s="196"/>
      <c r="RA35" s="196"/>
      <c r="RB35" s="196"/>
      <c r="RC35" s="196"/>
      <c r="RD35" s="196"/>
      <c r="RE35" s="196"/>
      <c r="RF35" s="196"/>
      <c r="RG35" s="196"/>
      <c r="RH35" s="196"/>
    </row>
    <row r="36" spans="1:476" s="318" customFormat="1" ht="115.2" x14ac:dyDescent="0.3">
      <c r="A36" s="317" t="s">
        <v>152</v>
      </c>
      <c r="B36" s="118"/>
      <c r="C36" s="118" t="s">
        <v>393</v>
      </c>
      <c r="D36" s="230"/>
      <c r="E36" s="298" t="s">
        <v>663</v>
      </c>
      <c r="F36" s="214"/>
      <c r="G36" s="207" t="s">
        <v>257</v>
      </c>
      <c r="H36" s="225"/>
      <c r="I36" s="324" t="s">
        <v>592</v>
      </c>
      <c r="J36" s="224" t="s">
        <v>277</v>
      </c>
      <c r="K36" s="207"/>
      <c r="L36" s="18"/>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196"/>
      <c r="DJ36" s="196"/>
      <c r="DK36" s="196"/>
      <c r="DL36" s="196"/>
      <c r="DM36" s="196"/>
      <c r="DN36" s="196"/>
      <c r="DO36" s="196"/>
      <c r="DP36" s="196"/>
      <c r="DQ36" s="196"/>
      <c r="DR36" s="196"/>
      <c r="DS36" s="196"/>
      <c r="DT36" s="196"/>
      <c r="DU36" s="196"/>
      <c r="DV36" s="196"/>
      <c r="DW36" s="196"/>
      <c r="DX36" s="196"/>
      <c r="DY36" s="196"/>
      <c r="DZ36" s="196"/>
      <c r="EA36" s="196"/>
      <c r="EB36" s="196"/>
      <c r="EC36" s="196"/>
      <c r="ED36" s="196"/>
      <c r="EE36" s="196"/>
      <c r="EF36" s="196"/>
      <c r="EG36" s="196"/>
      <c r="EH36" s="196"/>
      <c r="EI36" s="196"/>
      <c r="EJ36" s="196"/>
      <c r="EK36" s="196"/>
      <c r="EL36" s="196"/>
      <c r="EM36" s="196"/>
      <c r="EN36" s="196"/>
      <c r="EO36" s="196"/>
      <c r="EP36" s="196"/>
      <c r="EQ36" s="196"/>
      <c r="ER36" s="196"/>
      <c r="ES36" s="196"/>
      <c r="ET36" s="196"/>
      <c r="EU36" s="196"/>
      <c r="EV36" s="196"/>
      <c r="EW36" s="196"/>
      <c r="EX36" s="196"/>
      <c r="EY36" s="196"/>
      <c r="EZ36" s="196"/>
      <c r="FA36" s="196"/>
      <c r="FB36" s="196"/>
      <c r="FC36" s="196"/>
      <c r="FD36" s="196"/>
      <c r="FE36" s="196"/>
      <c r="FF36" s="196"/>
      <c r="FG36" s="196"/>
      <c r="FH36" s="196"/>
      <c r="FI36" s="196"/>
      <c r="FJ36" s="196"/>
      <c r="FK36" s="196"/>
      <c r="FL36" s="196"/>
      <c r="FM36" s="196"/>
      <c r="FN36" s="196"/>
      <c r="FO36" s="196"/>
      <c r="FP36" s="196"/>
      <c r="FQ36" s="196"/>
      <c r="FR36" s="196"/>
      <c r="FS36" s="196"/>
      <c r="FT36" s="196"/>
      <c r="FU36" s="196"/>
      <c r="FV36" s="196"/>
      <c r="FW36" s="196"/>
      <c r="FX36" s="196"/>
      <c r="FY36" s="196"/>
      <c r="FZ36" s="196"/>
      <c r="GA36" s="196"/>
      <c r="GB36" s="196"/>
      <c r="GC36" s="196"/>
      <c r="GD36" s="196"/>
      <c r="GE36" s="196"/>
      <c r="GF36" s="196"/>
      <c r="GG36" s="196"/>
      <c r="GH36" s="196"/>
      <c r="GI36" s="196"/>
      <c r="GJ36" s="196"/>
      <c r="GK36" s="196"/>
      <c r="GL36" s="196"/>
      <c r="GM36" s="196"/>
      <c r="GN36" s="196"/>
      <c r="GO36" s="196"/>
      <c r="GP36" s="196"/>
      <c r="GQ36" s="196"/>
      <c r="GR36" s="196"/>
      <c r="GS36" s="196"/>
      <c r="GT36" s="196"/>
      <c r="GU36" s="196"/>
      <c r="GV36" s="196"/>
      <c r="GW36" s="196"/>
      <c r="GX36" s="196"/>
      <c r="GY36" s="196"/>
      <c r="GZ36" s="196"/>
      <c r="HA36" s="196"/>
      <c r="HB36" s="196"/>
      <c r="HC36" s="196"/>
      <c r="HD36" s="196"/>
      <c r="HE36" s="196"/>
      <c r="HF36" s="196"/>
      <c r="HG36" s="196"/>
      <c r="HH36" s="196"/>
      <c r="HI36" s="196"/>
      <c r="HJ36" s="196"/>
      <c r="HK36" s="196"/>
      <c r="HL36" s="196"/>
      <c r="HM36" s="196"/>
      <c r="HN36" s="196"/>
      <c r="HO36" s="196"/>
      <c r="HP36" s="196"/>
      <c r="HQ36" s="196"/>
      <c r="HR36" s="196"/>
      <c r="HS36" s="196"/>
      <c r="HT36" s="196"/>
      <c r="HU36" s="196"/>
      <c r="HV36" s="196"/>
      <c r="HW36" s="196"/>
      <c r="HX36" s="196"/>
      <c r="HY36" s="196"/>
      <c r="HZ36" s="196"/>
      <c r="IA36" s="196"/>
      <c r="IB36" s="196"/>
      <c r="IC36" s="196"/>
      <c r="ID36" s="196"/>
      <c r="IE36" s="196"/>
      <c r="IF36" s="196"/>
      <c r="IG36" s="196"/>
      <c r="IH36" s="196"/>
      <c r="II36" s="196"/>
      <c r="IJ36" s="196"/>
      <c r="IK36" s="196"/>
      <c r="IL36" s="196"/>
      <c r="IM36" s="196"/>
      <c r="IN36" s="196"/>
      <c r="IO36" s="196"/>
      <c r="IP36" s="196"/>
      <c r="IQ36" s="196"/>
      <c r="IR36" s="196"/>
      <c r="IS36" s="196"/>
      <c r="IT36" s="196"/>
      <c r="IU36" s="196"/>
      <c r="IV36" s="196"/>
      <c r="IW36" s="196"/>
      <c r="IX36" s="196"/>
      <c r="IY36" s="196"/>
      <c r="IZ36" s="196"/>
      <c r="JA36" s="196"/>
      <c r="JB36" s="196"/>
      <c r="JC36" s="196"/>
      <c r="JD36" s="196"/>
      <c r="JE36" s="196"/>
      <c r="JF36" s="196"/>
      <c r="JG36" s="196"/>
      <c r="JH36" s="196"/>
      <c r="JI36" s="196"/>
      <c r="JJ36" s="196"/>
      <c r="JK36" s="196"/>
      <c r="JL36" s="196"/>
      <c r="JM36" s="196"/>
      <c r="JN36" s="196"/>
      <c r="JO36" s="196"/>
      <c r="JP36" s="196"/>
      <c r="JQ36" s="196"/>
      <c r="JR36" s="196"/>
      <c r="JS36" s="196"/>
      <c r="JT36" s="196"/>
      <c r="JU36" s="196"/>
      <c r="JV36" s="196"/>
      <c r="JW36" s="196"/>
      <c r="JX36" s="196"/>
      <c r="JY36" s="196"/>
      <c r="JZ36" s="196"/>
      <c r="KA36" s="196"/>
      <c r="KB36" s="196"/>
      <c r="KC36" s="196"/>
      <c r="KD36" s="196"/>
      <c r="KE36" s="196"/>
      <c r="KF36" s="196"/>
      <c r="KG36" s="196"/>
      <c r="KH36" s="196"/>
      <c r="KI36" s="196"/>
      <c r="KJ36" s="196"/>
      <c r="KK36" s="196"/>
      <c r="KL36" s="196"/>
      <c r="KM36" s="196"/>
      <c r="KN36" s="196"/>
      <c r="KO36" s="196"/>
      <c r="KP36" s="196"/>
      <c r="KQ36" s="196"/>
      <c r="KR36" s="196"/>
      <c r="KS36" s="196"/>
      <c r="KT36" s="196"/>
      <c r="KU36" s="196"/>
      <c r="KV36" s="196"/>
      <c r="KW36" s="196"/>
      <c r="KX36" s="196"/>
      <c r="KY36" s="196"/>
      <c r="KZ36" s="196"/>
      <c r="LA36" s="196"/>
      <c r="LB36" s="196"/>
      <c r="LC36" s="196"/>
      <c r="LD36" s="196"/>
      <c r="LE36" s="196"/>
      <c r="LF36" s="196"/>
      <c r="LG36" s="196"/>
      <c r="LH36" s="196"/>
      <c r="LI36" s="196"/>
      <c r="LJ36" s="196"/>
      <c r="LK36" s="196"/>
      <c r="LL36" s="196"/>
      <c r="LM36" s="196"/>
      <c r="LN36" s="196"/>
      <c r="LO36" s="196"/>
      <c r="LP36" s="196"/>
      <c r="LQ36" s="196"/>
      <c r="LR36" s="196"/>
      <c r="LS36" s="196"/>
      <c r="LT36" s="196"/>
      <c r="LU36" s="196"/>
      <c r="LV36" s="196"/>
      <c r="LW36" s="196"/>
      <c r="LX36" s="196"/>
      <c r="LY36" s="196"/>
      <c r="LZ36" s="196"/>
      <c r="MA36" s="196"/>
      <c r="MB36" s="196"/>
      <c r="MC36" s="196"/>
      <c r="MD36" s="196"/>
      <c r="ME36" s="196"/>
      <c r="MF36" s="196"/>
      <c r="MG36" s="196"/>
      <c r="MH36" s="196"/>
      <c r="MI36" s="196"/>
      <c r="MJ36" s="196"/>
      <c r="MK36" s="196"/>
      <c r="ML36" s="196"/>
      <c r="MM36" s="196"/>
      <c r="MN36" s="196"/>
      <c r="MO36" s="196"/>
      <c r="MP36" s="196"/>
      <c r="MQ36" s="196"/>
      <c r="MR36" s="196"/>
      <c r="MS36" s="196"/>
      <c r="MT36" s="196"/>
      <c r="MU36" s="196"/>
      <c r="MV36" s="196"/>
      <c r="MW36" s="196"/>
      <c r="MX36" s="196"/>
      <c r="MY36" s="196"/>
      <c r="MZ36" s="196"/>
      <c r="NA36" s="196"/>
      <c r="NB36" s="196"/>
      <c r="NC36" s="196"/>
      <c r="ND36" s="196"/>
      <c r="NE36" s="196"/>
      <c r="NF36" s="196"/>
      <c r="NG36" s="196"/>
      <c r="NH36" s="196"/>
      <c r="NI36" s="196"/>
      <c r="NJ36" s="196"/>
      <c r="NK36" s="196"/>
      <c r="NL36" s="196"/>
      <c r="NM36" s="196"/>
      <c r="NN36" s="196"/>
      <c r="NO36" s="196"/>
      <c r="NP36" s="196"/>
      <c r="NQ36" s="196"/>
      <c r="NR36" s="196"/>
      <c r="NS36" s="196"/>
      <c r="NT36" s="196"/>
      <c r="NU36" s="196"/>
      <c r="NV36" s="196"/>
      <c r="NW36" s="196"/>
      <c r="NX36" s="196"/>
      <c r="NY36" s="196"/>
      <c r="NZ36" s="196"/>
      <c r="OA36" s="196"/>
      <c r="OB36" s="196"/>
      <c r="OC36" s="196"/>
      <c r="OD36" s="196"/>
      <c r="OE36" s="196"/>
      <c r="OF36" s="196"/>
      <c r="OG36" s="196"/>
      <c r="OH36" s="196"/>
      <c r="OI36" s="196"/>
      <c r="OJ36" s="196"/>
      <c r="OK36" s="196"/>
      <c r="OL36" s="196"/>
      <c r="OM36" s="196"/>
      <c r="ON36" s="196"/>
      <c r="OO36" s="196"/>
      <c r="OP36" s="196"/>
      <c r="OQ36" s="196"/>
      <c r="OR36" s="196"/>
      <c r="OS36" s="196"/>
      <c r="OT36" s="196"/>
      <c r="OU36" s="196"/>
      <c r="OV36" s="196"/>
      <c r="OW36" s="196"/>
      <c r="OX36" s="196"/>
      <c r="OY36" s="196"/>
      <c r="OZ36" s="196"/>
      <c r="PA36" s="196"/>
      <c r="PB36" s="196"/>
      <c r="PC36" s="196"/>
      <c r="PD36" s="196"/>
      <c r="PE36" s="196"/>
      <c r="PF36" s="196"/>
      <c r="PG36" s="196"/>
      <c r="PH36" s="196"/>
      <c r="PI36" s="196"/>
      <c r="PJ36" s="196"/>
      <c r="PK36" s="196"/>
      <c r="PL36" s="196"/>
      <c r="PM36" s="196"/>
      <c r="PN36" s="196"/>
      <c r="PO36" s="196"/>
      <c r="PP36" s="196"/>
      <c r="PQ36" s="196"/>
      <c r="PR36" s="196"/>
      <c r="PS36" s="196"/>
      <c r="PT36" s="196"/>
      <c r="PU36" s="196"/>
      <c r="PV36" s="196"/>
      <c r="PW36" s="196"/>
      <c r="PX36" s="196"/>
      <c r="PY36" s="196"/>
      <c r="PZ36" s="196"/>
      <c r="QA36" s="196"/>
      <c r="QB36" s="196"/>
      <c r="QC36" s="196"/>
      <c r="QD36" s="196"/>
      <c r="QE36" s="196"/>
      <c r="QF36" s="196"/>
      <c r="QG36" s="196"/>
      <c r="QH36" s="196"/>
      <c r="QI36" s="196"/>
      <c r="QJ36" s="196"/>
      <c r="QK36" s="196"/>
      <c r="QL36" s="196"/>
      <c r="QM36" s="196"/>
      <c r="QN36" s="196"/>
      <c r="QO36" s="196"/>
      <c r="QP36" s="196"/>
      <c r="QQ36" s="196"/>
      <c r="QR36" s="196"/>
      <c r="QS36" s="196"/>
      <c r="QT36" s="196"/>
      <c r="QU36" s="196"/>
      <c r="QV36" s="196"/>
      <c r="QW36" s="196"/>
      <c r="QX36" s="196"/>
      <c r="QY36" s="196"/>
      <c r="QZ36" s="196"/>
      <c r="RA36" s="196"/>
      <c r="RB36" s="196"/>
      <c r="RC36" s="196"/>
      <c r="RD36" s="196"/>
      <c r="RE36" s="196"/>
      <c r="RF36" s="196"/>
      <c r="RG36" s="196"/>
      <c r="RH36" s="196"/>
    </row>
    <row r="37" spans="1:476" s="318" customFormat="1" ht="72" x14ac:dyDescent="0.3">
      <c r="A37" s="317" t="s">
        <v>207</v>
      </c>
      <c r="B37" s="77" t="s">
        <v>27</v>
      </c>
      <c r="C37" s="118"/>
      <c r="D37" s="228" t="s">
        <v>663</v>
      </c>
      <c r="E37" s="298" t="s">
        <v>663</v>
      </c>
      <c r="F37" s="214"/>
      <c r="G37" s="224" t="s">
        <v>705</v>
      </c>
      <c r="H37" s="225" t="s">
        <v>276</v>
      </c>
      <c r="I37" s="324" t="s">
        <v>593</v>
      </c>
      <c r="J37" s="224" t="s">
        <v>708</v>
      </c>
      <c r="K37" s="207"/>
      <c r="L37" s="18"/>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I37" s="196"/>
      <c r="DJ37" s="196"/>
      <c r="DK37" s="196"/>
      <c r="DL37" s="196"/>
      <c r="DM37" s="196"/>
      <c r="DN37" s="196"/>
      <c r="DO37" s="196"/>
      <c r="DP37" s="196"/>
      <c r="DQ37" s="196"/>
      <c r="DR37" s="196"/>
      <c r="DS37" s="196"/>
      <c r="DT37" s="196"/>
      <c r="DU37" s="196"/>
      <c r="DV37" s="196"/>
      <c r="DW37" s="196"/>
      <c r="DX37" s="196"/>
      <c r="DY37" s="196"/>
      <c r="DZ37" s="196"/>
      <c r="EA37" s="196"/>
      <c r="EB37" s="196"/>
      <c r="EC37" s="196"/>
      <c r="ED37" s="196"/>
      <c r="EE37" s="196"/>
      <c r="EF37" s="196"/>
      <c r="EG37" s="196"/>
      <c r="EH37" s="196"/>
      <c r="EI37" s="196"/>
      <c r="EJ37" s="196"/>
      <c r="EK37" s="196"/>
      <c r="EL37" s="196"/>
      <c r="EM37" s="196"/>
      <c r="EN37" s="196"/>
      <c r="EO37" s="196"/>
      <c r="EP37" s="196"/>
      <c r="EQ37" s="196"/>
      <c r="ER37" s="196"/>
      <c r="ES37" s="196"/>
      <c r="ET37" s="196"/>
      <c r="EU37" s="196"/>
      <c r="EV37" s="196"/>
      <c r="EW37" s="196"/>
      <c r="EX37" s="196"/>
      <c r="EY37" s="196"/>
      <c r="EZ37" s="196"/>
      <c r="FA37" s="196"/>
      <c r="FB37" s="196"/>
      <c r="FC37" s="196"/>
      <c r="FD37" s="196"/>
      <c r="FE37" s="196"/>
      <c r="FF37" s="196"/>
      <c r="FG37" s="196"/>
      <c r="FH37" s="196"/>
      <c r="FI37" s="196"/>
      <c r="FJ37" s="196"/>
      <c r="FK37" s="196"/>
      <c r="FL37" s="196"/>
      <c r="FM37" s="196"/>
      <c r="FN37" s="196"/>
      <c r="FO37" s="196"/>
      <c r="FP37" s="196"/>
      <c r="FQ37" s="196"/>
      <c r="FR37" s="196"/>
      <c r="FS37" s="196"/>
      <c r="FT37" s="196"/>
      <c r="FU37" s="196"/>
      <c r="FV37" s="196"/>
      <c r="FW37" s="196"/>
      <c r="FX37" s="196"/>
      <c r="FY37" s="196"/>
      <c r="FZ37" s="196"/>
      <c r="GA37" s="196"/>
      <c r="GB37" s="196"/>
      <c r="GC37" s="196"/>
      <c r="GD37" s="196"/>
      <c r="GE37" s="196"/>
      <c r="GF37" s="196"/>
      <c r="GG37" s="196"/>
      <c r="GH37" s="196"/>
      <c r="GI37" s="196"/>
      <c r="GJ37" s="196"/>
      <c r="GK37" s="196"/>
      <c r="GL37" s="196"/>
      <c r="GM37" s="196"/>
      <c r="GN37" s="196"/>
      <c r="GO37" s="196"/>
      <c r="GP37" s="196"/>
      <c r="GQ37" s="196"/>
      <c r="GR37" s="196"/>
      <c r="GS37" s="196"/>
      <c r="GT37" s="196"/>
      <c r="GU37" s="196"/>
      <c r="GV37" s="196"/>
      <c r="GW37" s="196"/>
      <c r="GX37" s="196"/>
      <c r="GY37" s="196"/>
      <c r="GZ37" s="196"/>
      <c r="HA37" s="196"/>
      <c r="HB37" s="196"/>
      <c r="HC37" s="196"/>
      <c r="HD37" s="196"/>
      <c r="HE37" s="196"/>
      <c r="HF37" s="196"/>
      <c r="HG37" s="196"/>
      <c r="HH37" s="196"/>
      <c r="HI37" s="196"/>
      <c r="HJ37" s="196"/>
      <c r="HK37" s="196"/>
      <c r="HL37" s="196"/>
      <c r="HM37" s="196"/>
      <c r="HN37" s="196"/>
      <c r="HO37" s="196"/>
      <c r="HP37" s="196"/>
      <c r="HQ37" s="196"/>
      <c r="HR37" s="196"/>
      <c r="HS37" s="196"/>
      <c r="HT37" s="196"/>
      <c r="HU37" s="196"/>
      <c r="HV37" s="196"/>
      <c r="HW37" s="196"/>
      <c r="HX37" s="196"/>
      <c r="HY37" s="196"/>
      <c r="HZ37" s="196"/>
      <c r="IA37" s="196"/>
      <c r="IB37" s="196"/>
      <c r="IC37" s="196"/>
      <c r="ID37" s="196"/>
      <c r="IE37" s="196"/>
      <c r="IF37" s="196"/>
      <c r="IG37" s="196"/>
      <c r="IH37" s="196"/>
      <c r="II37" s="196"/>
      <c r="IJ37" s="196"/>
      <c r="IK37" s="196"/>
      <c r="IL37" s="196"/>
      <c r="IM37" s="196"/>
      <c r="IN37" s="196"/>
      <c r="IO37" s="196"/>
      <c r="IP37" s="196"/>
      <c r="IQ37" s="196"/>
      <c r="IR37" s="196"/>
      <c r="IS37" s="196"/>
      <c r="IT37" s="196"/>
      <c r="IU37" s="196"/>
      <c r="IV37" s="196"/>
      <c r="IW37" s="196"/>
      <c r="IX37" s="196"/>
      <c r="IY37" s="196"/>
      <c r="IZ37" s="196"/>
      <c r="JA37" s="196"/>
      <c r="JB37" s="196"/>
      <c r="JC37" s="196"/>
      <c r="JD37" s="196"/>
      <c r="JE37" s="196"/>
      <c r="JF37" s="196"/>
      <c r="JG37" s="196"/>
      <c r="JH37" s="196"/>
      <c r="JI37" s="196"/>
      <c r="JJ37" s="196"/>
      <c r="JK37" s="196"/>
      <c r="JL37" s="196"/>
      <c r="JM37" s="196"/>
      <c r="JN37" s="196"/>
      <c r="JO37" s="196"/>
      <c r="JP37" s="196"/>
      <c r="JQ37" s="196"/>
      <c r="JR37" s="196"/>
      <c r="JS37" s="196"/>
      <c r="JT37" s="196"/>
      <c r="JU37" s="196"/>
      <c r="JV37" s="196"/>
      <c r="JW37" s="196"/>
      <c r="JX37" s="196"/>
      <c r="JY37" s="196"/>
      <c r="JZ37" s="196"/>
      <c r="KA37" s="196"/>
      <c r="KB37" s="196"/>
      <c r="KC37" s="196"/>
      <c r="KD37" s="196"/>
      <c r="KE37" s="196"/>
      <c r="KF37" s="196"/>
      <c r="KG37" s="196"/>
      <c r="KH37" s="196"/>
      <c r="KI37" s="196"/>
      <c r="KJ37" s="196"/>
      <c r="KK37" s="196"/>
      <c r="KL37" s="196"/>
      <c r="KM37" s="196"/>
      <c r="KN37" s="196"/>
      <c r="KO37" s="196"/>
      <c r="KP37" s="196"/>
      <c r="KQ37" s="196"/>
      <c r="KR37" s="196"/>
      <c r="KS37" s="196"/>
      <c r="KT37" s="196"/>
      <c r="KU37" s="196"/>
      <c r="KV37" s="196"/>
      <c r="KW37" s="196"/>
      <c r="KX37" s="196"/>
      <c r="KY37" s="196"/>
      <c r="KZ37" s="196"/>
      <c r="LA37" s="196"/>
      <c r="LB37" s="196"/>
      <c r="LC37" s="196"/>
      <c r="LD37" s="196"/>
      <c r="LE37" s="196"/>
      <c r="LF37" s="196"/>
      <c r="LG37" s="196"/>
      <c r="LH37" s="196"/>
      <c r="LI37" s="196"/>
      <c r="LJ37" s="196"/>
      <c r="LK37" s="196"/>
      <c r="LL37" s="196"/>
      <c r="LM37" s="196"/>
      <c r="LN37" s="196"/>
      <c r="LO37" s="196"/>
      <c r="LP37" s="196"/>
      <c r="LQ37" s="196"/>
      <c r="LR37" s="196"/>
      <c r="LS37" s="196"/>
      <c r="LT37" s="196"/>
      <c r="LU37" s="196"/>
      <c r="LV37" s="196"/>
      <c r="LW37" s="196"/>
      <c r="LX37" s="196"/>
      <c r="LY37" s="196"/>
      <c r="LZ37" s="196"/>
      <c r="MA37" s="196"/>
      <c r="MB37" s="196"/>
      <c r="MC37" s="196"/>
      <c r="MD37" s="196"/>
      <c r="ME37" s="196"/>
      <c r="MF37" s="196"/>
      <c r="MG37" s="196"/>
      <c r="MH37" s="196"/>
      <c r="MI37" s="196"/>
      <c r="MJ37" s="196"/>
      <c r="MK37" s="196"/>
      <c r="ML37" s="196"/>
      <c r="MM37" s="196"/>
      <c r="MN37" s="196"/>
      <c r="MO37" s="196"/>
      <c r="MP37" s="196"/>
      <c r="MQ37" s="196"/>
      <c r="MR37" s="196"/>
      <c r="MS37" s="196"/>
      <c r="MT37" s="196"/>
      <c r="MU37" s="196"/>
      <c r="MV37" s="196"/>
      <c r="MW37" s="196"/>
      <c r="MX37" s="196"/>
      <c r="MY37" s="196"/>
      <c r="MZ37" s="196"/>
      <c r="NA37" s="196"/>
      <c r="NB37" s="196"/>
      <c r="NC37" s="196"/>
      <c r="ND37" s="196"/>
      <c r="NE37" s="196"/>
      <c r="NF37" s="196"/>
      <c r="NG37" s="196"/>
      <c r="NH37" s="196"/>
      <c r="NI37" s="196"/>
      <c r="NJ37" s="196"/>
      <c r="NK37" s="196"/>
      <c r="NL37" s="196"/>
      <c r="NM37" s="196"/>
      <c r="NN37" s="196"/>
      <c r="NO37" s="196"/>
      <c r="NP37" s="196"/>
      <c r="NQ37" s="196"/>
      <c r="NR37" s="196"/>
      <c r="NS37" s="196"/>
      <c r="NT37" s="196"/>
      <c r="NU37" s="196"/>
      <c r="NV37" s="196"/>
      <c r="NW37" s="196"/>
      <c r="NX37" s="196"/>
      <c r="NY37" s="196"/>
      <c r="NZ37" s="196"/>
      <c r="OA37" s="196"/>
      <c r="OB37" s="196"/>
      <c r="OC37" s="196"/>
      <c r="OD37" s="196"/>
      <c r="OE37" s="196"/>
      <c r="OF37" s="196"/>
      <c r="OG37" s="196"/>
      <c r="OH37" s="196"/>
      <c r="OI37" s="196"/>
      <c r="OJ37" s="196"/>
      <c r="OK37" s="196"/>
      <c r="OL37" s="196"/>
      <c r="OM37" s="196"/>
      <c r="ON37" s="196"/>
      <c r="OO37" s="196"/>
      <c r="OP37" s="196"/>
      <c r="OQ37" s="196"/>
      <c r="OR37" s="196"/>
      <c r="OS37" s="196"/>
      <c r="OT37" s="196"/>
      <c r="OU37" s="196"/>
      <c r="OV37" s="196"/>
      <c r="OW37" s="196"/>
      <c r="OX37" s="196"/>
      <c r="OY37" s="196"/>
      <c r="OZ37" s="196"/>
      <c r="PA37" s="196"/>
      <c r="PB37" s="196"/>
      <c r="PC37" s="196"/>
      <c r="PD37" s="196"/>
      <c r="PE37" s="196"/>
      <c r="PF37" s="196"/>
      <c r="PG37" s="196"/>
      <c r="PH37" s="196"/>
      <c r="PI37" s="196"/>
      <c r="PJ37" s="196"/>
      <c r="PK37" s="196"/>
      <c r="PL37" s="196"/>
      <c r="PM37" s="196"/>
      <c r="PN37" s="196"/>
      <c r="PO37" s="196"/>
      <c r="PP37" s="196"/>
      <c r="PQ37" s="196"/>
      <c r="PR37" s="196"/>
      <c r="PS37" s="196"/>
      <c r="PT37" s="196"/>
      <c r="PU37" s="196"/>
      <c r="PV37" s="196"/>
      <c r="PW37" s="196"/>
      <c r="PX37" s="196"/>
      <c r="PY37" s="196"/>
      <c r="PZ37" s="196"/>
      <c r="QA37" s="196"/>
      <c r="QB37" s="196"/>
      <c r="QC37" s="196"/>
      <c r="QD37" s="196"/>
      <c r="QE37" s="196"/>
      <c r="QF37" s="196"/>
      <c r="QG37" s="196"/>
      <c r="QH37" s="196"/>
      <c r="QI37" s="196"/>
      <c r="QJ37" s="196"/>
      <c r="QK37" s="196"/>
      <c r="QL37" s="196"/>
      <c r="QM37" s="196"/>
      <c r="QN37" s="196"/>
      <c r="QO37" s="196"/>
      <c r="QP37" s="196"/>
      <c r="QQ37" s="196"/>
      <c r="QR37" s="196"/>
      <c r="QS37" s="196"/>
      <c r="QT37" s="196"/>
      <c r="QU37" s="196"/>
      <c r="QV37" s="196"/>
      <c r="QW37" s="196"/>
      <c r="QX37" s="196"/>
      <c r="QY37" s="196"/>
      <c r="QZ37" s="196"/>
      <c r="RA37" s="196"/>
      <c r="RB37" s="196"/>
      <c r="RC37" s="196"/>
      <c r="RD37" s="196"/>
      <c r="RE37" s="196"/>
      <c r="RF37" s="196"/>
      <c r="RG37" s="196"/>
      <c r="RH37" s="196"/>
    </row>
    <row r="38" spans="1:476" s="318" customFormat="1" ht="72.45" customHeight="1" x14ac:dyDescent="0.3">
      <c r="A38" s="319" t="s">
        <v>153</v>
      </c>
      <c r="B38" s="248" t="s">
        <v>27</v>
      </c>
      <c r="C38" s="248"/>
      <c r="D38" s="323" t="s">
        <v>647</v>
      </c>
      <c r="E38" s="298" t="s">
        <v>663</v>
      </c>
      <c r="F38" s="299"/>
      <c r="G38" s="224" t="s">
        <v>704</v>
      </c>
      <c r="H38" s="225" t="s">
        <v>276</v>
      </c>
      <c r="I38" s="324" t="s">
        <v>585</v>
      </c>
      <c r="J38" s="224" t="s">
        <v>708</v>
      </c>
      <c r="K38" s="207"/>
      <c r="L38" s="18"/>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c r="DI38" s="196"/>
      <c r="DJ38" s="196"/>
      <c r="DK38" s="196"/>
      <c r="DL38" s="196"/>
      <c r="DM38" s="196"/>
      <c r="DN38" s="196"/>
      <c r="DO38" s="196"/>
      <c r="DP38" s="196"/>
      <c r="DQ38" s="196"/>
      <c r="DR38" s="196"/>
      <c r="DS38" s="196"/>
      <c r="DT38" s="196"/>
      <c r="DU38" s="196"/>
      <c r="DV38" s="196"/>
      <c r="DW38" s="196"/>
      <c r="DX38" s="196"/>
      <c r="DY38" s="196"/>
      <c r="DZ38" s="196"/>
      <c r="EA38" s="196"/>
      <c r="EB38" s="196"/>
      <c r="EC38" s="196"/>
      <c r="ED38" s="196"/>
      <c r="EE38" s="196"/>
      <c r="EF38" s="196"/>
      <c r="EG38" s="196"/>
      <c r="EH38" s="196"/>
      <c r="EI38" s="196"/>
      <c r="EJ38" s="196"/>
      <c r="EK38" s="196"/>
      <c r="EL38" s="196"/>
      <c r="EM38" s="196"/>
      <c r="EN38" s="196"/>
      <c r="EO38" s="196"/>
      <c r="EP38" s="196"/>
      <c r="EQ38" s="196"/>
      <c r="ER38" s="196"/>
      <c r="ES38" s="196"/>
      <c r="ET38" s="196"/>
      <c r="EU38" s="196"/>
      <c r="EV38" s="196"/>
      <c r="EW38" s="196"/>
      <c r="EX38" s="196"/>
      <c r="EY38" s="196"/>
      <c r="EZ38" s="196"/>
      <c r="FA38" s="196"/>
      <c r="FB38" s="196"/>
      <c r="FC38" s="196"/>
      <c r="FD38" s="196"/>
      <c r="FE38" s="196"/>
      <c r="FF38" s="196"/>
      <c r="FG38" s="196"/>
      <c r="FH38" s="196"/>
      <c r="FI38" s="196"/>
      <c r="FJ38" s="196"/>
      <c r="FK38" s="196"/>
      <c r="FL38" s="196"/>
      <c r="FM38" s="196"/>
      <c r="FN38" s="196"/>
      <c r="FO38" s="196"/>
      <c r="FP38" s="196"/>
      <c r="FQ38" s="196"/>
      <c r="FR38" s="196"/>
      <c r="FS38" s="196"/>
      <c r="FT38" s="196"/>
      <c r="FU38" s="196"/>
      <c r="FV38" s="196"/>
      <c r="FW38" s="196"/>
      <c r="FX38" s="196"/>
      <c r="FY38" s="196"/>
      <c r="FZ38" s="196"/>
      <c r="GA38" s="196"/>
      <c r="GB38" s="196"/>
      <c r="GC38" s="196"/>
      <c r="GD38" s="196"/>
      <c r="GE38" s="196"/>
      <c r="GF38" s="196"/>
      <c r="GG38" s="196"/>
      <c r="GH38" s="196"/>
      <c r="GI38" s="196"/>
      <c r="GJ38" s="196"/>
      <c r="GK38" s="196"/>
      <c r="GL38" s="196"/>
      <c r="GM38" s="196"/>
      <c r="GN38" s="196"/>
      <c r="GO38" s="196"/>
      <c r="GP38" s="196"/>
      <c r="GQ38" s="196"/>
      <c r="GR38" s="196"/>
      <c r="GS38" s="196"/>
      <c r="GT38" s="196"/>
      <c r="GU38" s="196"/>
      <c r="GV38" s="196"/>
      <c r="GW38" s="196"/>
      <c r="GX38" s="196"/>
      <c r="GY38" s="196"/>
      <c r="GZ38" s="196"/>
      <c r="HA38" s="196"/>
      <c r="HB38" s="196"/>
      <c r="HC38" s="196"/>
      <c r="HD38" s="196"/>
      <c r="HE38" s="196"/>
      <c r="HF38" s="196"/>
      <c r="HG38" s="196"/>
      <c r="HH38" s="196"/>
      <c r="HI38" s="196"/>
      <c r="HJ38" s="196"/>
      <c r="HK38" s="196"/>
      <c r="HL38" s="196"/>
      <c r="HM38" s="196"/>
      <c r="HN38" s="196"/>
      <c r="HO38" s="196"/>
      <c r="HP38" s="196"/>
      <c r="HQ38" s="196"/>
      <c r="HR38" s="196"/>
      <c r="HS38" s="196"/>
      <c r="HT38" s="196"/>
      <c r="HU38" s="196"/>
      <c r="HV38" s="196"/>
      <c r="HW38" s="196"/>
      <c r="HX38" s="196"/>
      <c r="HY38" s="196"/>
      <c r="HZ38" s="196"/>
      <c r="IA38" s="196"/>
      <c r="IB38" s="196"/>
      <c r="IC38" s="196"/>
      <c r="ID38" s="196"/>
      <c r="IE38" s="196"/>
      <c r="IF38" s="196"/>
      <c r="IG38" s="196"/>
      <c r="IH38" s="196"/>
      <c r="II38" s="196"/>
      <c r="IJ38" s="196"/>
      <c r="IK38" s="196"/>
      <c r="IL38" s="196"/>
      <c r="IM38" s="196"/>
      <c r="IN38" s="196"/>
      <c r="IO38" s="196"/>
      <c r="IP38" s="196"/>
      <c r="IQ38" s="196"/>
      <c r="IR38" s="196"/>
      <c r="IS38" s="196"/>
      <c r="IT38" s="196"/>
      <c r="IU38" s="196"/>
      <c r="IV38" s="196"/>
      <c r="IW38" s="196"/>
      <c r="IX38" s="196"/>
      <c r="IY38" s="196"/>
      <c r="IZ38" s="196"/>
      <c r="JA38" s="196"/>
      <c r="JB38" s="196"/>
      <c r="JC38" s="196"/>
      <c r="JD38" s="196"/>
      <c r="JE38" s="196"/>
      <c r="JF38" s="196"/>
      <c r="JG38" s="196"/>
      <c r="JH38" s="196"/>
      <c r="JI38" s="196"/>
      <c r="JJ38" s="196"/>
      <c r="JK38" s="196"/>
      <c r="JL38" s="196"/>
      <c r="JM38" s="196"/>
      <c r="JN38" s="196"/>
      <c r="JO38" s="196"/>
      <c r="JP38" s="196"/>
      <c r="JQ38" s="196"/>
      <c r="JR38" s="196"/>
      <c r="JS38" s="196"/>
      <c r="JT38" s="196"/>
      <c r="JU38" s="196"/>
      <c r="JV38" s="196"/>
      <c r="JW38" s="196"/>
      <c r="JX38" s="196"/>
      <c r="JY38" s="196"/>
      <c r="JZ38" s="196"/>
      <c r="KA38" s="196"/>
      <c r="KB38" s="196"/>
      <c r="KC38" s="196"/>
      <c r="KD38" s="196"/>
      <c r="KE38" s="196"/>
      <c r="KF38" s="196"/>
      <c r="KG38" s="196"/>
      <c r="KH38" s="196"/>
      <c r="KI38" s="196"/>
      <c r="KJ38" s="196"/>
      <c r="KK38" s="196"/>
      <c r="KL38" s="196"/>
      <c r="KM38" s="196"/>
      <c r="KN38" s="196"/>
      <c r="KO38" s="196"/>
      <c r="KP38" s="196"/>
      <c r="KQ38" s="196"/>
      <c r="KR38" s="196"/>
      <c r="KS38" s="196"/>
      <c r="KT38" s="196"/>
      <c r="KU38" s="196"/>
      <c r="KV38" s="196"/>
      <c r="KW38" s="196"/>
      <c r="KX38" s="196"/>
      <c r="KY38" s="196"/>
      <c r="KZ38" s="196"/>
      <c r="LA38" s="196"/>
      <c r="LB38" s="196"/>
      <c r="LC38" s="196"/>
      <c r="LD38" s="196"/>
      <c r="LE38" s="196"/>
      <c r="LF38" s="196"/>
      <c r="LG38" s="196"/>
      <c r="LH38" s="196"/>
      <c r="LI38" s="196"/>
      <c r="LJ38" s="196"/>
      <c r="LK38" s="196"/>
      <c r="LL38" s="196"/>
      <c r="LM38" s="196"/>
      <c r="LN38" s="196"/>
      <c r="LO38" s="196"/>
      <c r="LP38" s="196"/>
      <c r="LQ38" s="196"/>
      <c r="LR38" s="196"/>
      <c r="LS38" s="196"/>
      <c r="LT38" s="196"/>
      <c r="LU38" s="196"/>
      <c r="LV38" s="196"/>
      <c r="LW38" s="196"/>
      <c r="LX38" s="196"/>
      <c r="LY38" s="196"/>
      <c r="LZ38" s="196"/>
      <c r="MA38" s="196"/>
      <c r="MB38" s="196"/>
      <c r="MC38" s="196"/>
      <c r="MD38" s="196"/>
      <c r="ME38" s="196"/>
      <c r="MF38" s="196"/>
      <c r="MG38" s="196"/>
      <c r="MH38" s="196"/>
      <c r="MI38" s="196"/>
      <c r="MJ38" s="196"/>
      <c r="MK38" s="196"/>
      <c r="ML38" s="196"/>
      <c r="MM38" s="196"/>
      <c r="MN38" s="196"/>
      <c r="MO38" s="196"/>
      <c r="MP38" s="196"/>
      <c r="MQ38" s="196"/>
      <c r="MR38" s="196"/>
      <c r="MS38" s="196"/>
      <c r="MT38" s="196"/>
      <c r="MU38" s="196"/>
      <c r="MV38" s="196"/>
      <c r="MW38" s="196"/>
      <c r="MX38" s="196"/>
      <c r="MY38" s="196"/>
      <c r="MZ38" s="196"/>
      <c r="NA38" s="196"/>
      <c r="NB38" s="196"/>
      <c r="NC38" s="196"/>
      <c r="ND38" s="196"/>
      <c r="NE38" s="196"/>
      <c r="NF38" s="196"/>
      <c r="NG38" s="196"/>
      <c r="NH38" s="196"/>
      <c r="NI38" s="196"/>
      <c r="NJ38" s="196"/>
      <c r="NK38" s="196"/>
      <c r="NL38" s="196"/>
      <c r="NM38" s="196"/>
      <c r="NN38" s="196"/>
      <c r="NO38" s="196"/>
      <c r="NP38" s="196"/>
      <c r="NQ38" s="196"/>
      <c r="NR38" s="196"/>
      <c r="NS38" s="196"/>
      <c r="NT38" s="196"/>
      <c r="NU38" s="196"/>
      <c r="NV38" s="196"/>
      <c r="NW38" s="196"/>
      <c r="NX38" s="196"/>
      <c r="NY38" s="196"/>
      <c r="NZ38" s="196"/>
      <c r="OA38" s="196"/>
      <c r="OB38" s="196"/>
      <c r="OC38" s="196"/>
      <c r="OD38" s="196"/>
      <c r="OE38" s="196"/>
      <c r="OF38" s="196"/>
      <c r="OG38" s="196"/>
      <c r="OH38" s="196"/>
      <c r="OI38" s="196"/>
      <c r="OJ38" s="196"/>
      <c r="OK38" s="196"/>
      <c r="OL38" s="196"/>
      <c r="OM38" s="196"/>
      <c r="ON38" s="196"/>
      <c r="OO38" s="196"/>
      <c r="OP38" s="196"/>
      <c r="OQ38" s="196"/>
      <c r="OR38" s="196"/>
      <c r="OS38" s="196"/>
      <c r="OT38" s="196"/>
      <c r="OU38" s="196"/>
      <c r="OV38" s="196"/>
      <c r="OW38" s="196"/>
      <c r="OX38" s="196"/>
      <c r="OY38" s="196"/>
      <c r="OZ38" s="196"/>
      <c r="PA38" s="196"/>
      <c r="PB38" s="196"/>
      <c r="PC38" s="196"/>
      <c r="PD38" s="196"/>
      <c r="PE38" s="196"/>
      <c r="PF38" s="196"/>
      <c r="PG38" s="196"/>
      <c r="PH38" s="196"/>
      <c r="PI38" s="196"/>
      <c r="PJ38" s="196"/>
      <c r="PK38" s="196"/>
      <c r="PL38" s="196"/>
      <c r="PM38" s="196"/>
      <c r="PN38" s="196"/>
      <c r="PO38" s="196"/>
      <c r="PP38" s="196"/>
      <c r="PQ38" s="196"/>
      <c r="PR38" s="196"/>
      <c r="PS38" s="196"/>
      <c r="PT38" s="196"/>
      <c r="PU38" s="196"/>
      <c r="PV38" s="196"/>
      <c r="PW38" s="196"/>
      <c r="PX38" s="196"/>
      <c r="PY38" s="196"/>
      <c r="PZ38" s="196"/>
      <c r="QA38" s="196"/>
      <c r="QB38" s="196"/>
      <c r="QC38" s="196"/>
      <c r="QD38" s="196"/>
      <c r="QE38" s="196"/>
      <c r="QF38" s="196"/>
      <c r="QG38" s="196"/>
      <c r="QH38" s="196"/>
      <c r="QI38" s="196"/>
      <c r="QJ38" s="196"/>
      <c r="QK38" s="196"/>
      <c r="QL38" s="196"/>
      <c r="QM38" s="196"/>
      <c r="QN38" s="196"/>
      <c r="QO38" s="196"/>
      <c r="QP38" s="196"/>
      <c r="QQ38" s="196"/>
      <c r="QR38" s="196"/>
      <c r="QS38" s="196"/>
      <c r="QT38" s="196"/>
      <c r="QU38" s="196"/>
      <c r="QV38" s="196"/>
      <c r="QW38" s="196"/>
      <c r="QX38" s="196"/>
      <c r="QY38" s="196"/>
      <c r="QZ38" s="196"/>
      <c r="RA38" s="196"/>
      <c r="RB38" s="196"/>
      <c r="RC38" s="196"/>
      <c r="RD38" s="196"/>
      <c r="RE38" s="196"/>
      <c r="RF38" s="196"/>
      <c r="RG38" s="196"/>
      <c r="RH38" s="196"/>
    </row>
    <row r="39" spans="1:476" s="318" customFormat="1" ht="28.8" x14ac:dyDescent="0.3">
      <c r="A39" s="321"/>
      <c r="B39" s="119"/>
      <c r="C39" s="119"/>
      <c r="D39" s="325"/>
      <c r="E39" s="298" t="s">
        <v>465</v>
      </c>
      <c r="F39" s="302"/>
      <c r="G39" s="224" t="s">
        <v>515</v>
      </c>
      <c r="H39" s="225" t="s">
        <v>276</v>
      </c>
      <c r="I39" s="324" t="s">
        <v>703</v>
      </c>
      <c r="J39" s="224" t="s">
        <v>708</v>
      </c>
      <c r="K39" s="207"/>
      <c r="L39" s="18"/>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c r="CP39" s="196"/>
      <c r="CQ39" s="196"/>
      <c r="CR39" s="196"/>
      <c r="CS39" s="196"/>
      <c r="CT39" s="196"/>
      <c r="CU39" s="196"/>
      <c r="CV39" s="196"/>
      <c r="CW39" s="196"/>
      <c r="CX39" s="196"/>
      <c r="CY39" s="196"/>
      <c r="CZ39" s="196"/>
      <c r="DA39" s="196"/>
      <c r="DB39" s="196"/>
      <c r="DC39" s="196"/>
      <c r="DD39" s="196"/>
      <c r="DE39" s="196"/>
      <c r="DF39" s="196"/>
      <c r="DG39" s="196"/>
      <c r="DH39" s="196"/>
      <c r="DI39" s="196"/>
      <c r="DJ39" s="196"/>
      <c r="DK39" s="196"/>
      <c r="DL39" s="196"/>
      <c r="DM39" s="196"/>
      <c r="DN39" s="196"/>
      <c r="DO39" s="196"/>
      <c r="DP39" s="196"/>
      <c r="DQ39" s="196"/>
      <c r="DR39" s="196"/>
      <c r="DS39" s="196"/>
      <c r="DT39" s="196"/>
      <c r="DU39" s="196"/>
      <c r="DV39" s="196"/>
      <c r="DW39" s="196"/>
      <c r="DX39" s="196"/>
      <c r="DY39" s="196"/>
      <c r="DZ39" s="196"/>
      <c r="EA39" s="196"/>
      <c r="EB39" s="196"/>
      <c r="EC39" s="196"/>
      <c r="ED39" s="196"/>
      <c r="EE39" s="196"/>
      <c r="EF39" s="196"/>
      <c r="EG39" s="196"/>
      <c r="EH39" s="196"/>
      <c r="EI39" s="196"/>
      <c r="EJ39" s="196"/>
      <c r="EK39" s="196"/>
      <c r="EL39" s="196"/>
      <c r="EM39" s="196"/>
      <c r="EN39" s="196"/>
      <c r="EO39" s="196"/>
      <c r="EP39" s="196"/>
      <c r="EQ39" s="196"/>
      <c r="ER39" s="196"/>
      <c r="ES39" s="196"/>
      <c r="ET39" s="196"/>
      <c r="EU39" s="196"/>
      <c r="EV39" s="196"/>
      <c r="EW39" s="196"/>
      <c r="EX39" s="196"/>
      <c r="EY39" s="196"/>
      <c r="EZ39" s="196"/>
      <c r="FA39" s="196"/>
      <c r="FB39" s="196"/>
      <c r="FC39" s="196"/>
      <c r="FD39" s="196"/>
      <c r="FE39" s="196"/>
      <c r="FF39" s="196"/>
      <c r="FG39" s="196"/>
      <c r="FH39" s="196"/>
      <c r="FI39" s="196"/>
      <c r="FJ39" s="196"/>
      <c r="FK39" s="196"/>
      <c r="FL39" s="196"/>
      <c r="FM39" s="196"/>
      <c r="FN39" s="196"/>
      <c r="FO39" s="196"/>
      <c r="FP39" s="196"/>
      <c r="FQ39" s="196"/>
      <c r="FR39" s="196"/>
      <c r="FS39" s="196"/>
      <c r="FT39" s="196"/>
      <c r="FU39" s="196"/>
      <c r="FV39" s="196"/>
      <c r="FW39" s="196"/>
      <c r="FX39" s="196"/>
      <c r="FY39" s="196"/>
      <c r="FZ39" s="196"/>
      <c r="GA39" s="196"/>
      <c r="GB39" s="196"/>
      <c r="GC39" s="196"/>
      <c r="GD39" s="196"/>
      <c r="GE39" s="196"/>
      <c r="GF39" s="196"/>
      <c r="GG39" s="196"/>
      <c r="GH39" s="196"/>
      <c r="GI39" s="196"/>
      <c r="GJ39" s="196"/>
      <c r="GK39" s="196"/>
      <c r="GL39" s="196"/>
      <c r="GM39" s="196"/>
      <c r="GN39" s="196"/>
      <c r="GO39" s="196"/>
      <c r="GP39" s="196"/>
      <c r="GQ39" s="196"/>
      <c r="GR39" s="196"/>
      <c r="GS39" s="196"/>
      <c r="GT39" s="196"/>
      <c r="GU39" s="196"/>
      <c r="GV39" s="196"/>
      <c r="GW39" s="196"/>
      <c r="GX39" s="196"/>
      <c r="GY39" s="196"/>
      <c r="GZ39" s="196"/>
      <c r="HA39" s="196"/>
      <c r="HB39" s="196"/>
      <c r="HC39" s="196"/>
      <c r="HD39" s="196"/>
      <c r="HE39" s="196"/>
      <c r="HF39" s="196"/>
      <c r="HG39" s="196"/>
      <c r="HH39" s="196"/>
      <c r="HI39" s="196"/>
      <c r="HJ39" s="196"/>
      <c r="HK39" s="196"/>
      <c r="HL39" s="196"/>
      <c r="HM39" s="196"/>
      <c r="HN39" s="196"/>
      <c r="HO39" s="196"/>
      <c r="HP39" s="196"/>
      <c r="HQ39" s="196"/>
      <c r="HR39" s="196"/>
      <c r="HS39" s="196"/>
      <c r="HT39" s="196"/>
      <c r="HU39" s="196"/>
      <c r="HV39" s="196"/>
      <c r="HW39" s="196"/>
      <c r="HX39" s="196"/>
      <c r="HY39" s="196"/>
      <c r="HZ39" s="196"/>
      <c r="IA39" s="196"/>
      <c r="IB39" s="196"/>
      <c r="IC39" s="196"/>
      <c r="ID39" s="196"/>
      <c r="IE39" s="196"/>
      <c r="IF39" s="196"/>
      <c r="IG39" s="196"/>
      <c r="IH39" s="196"/>
      <c r="II39" s="196"/>
      <c r="IJ39" s="196"/>
      <c r="IK39" s="196"/>
      <c r="IL39" s="196"/>
      <c r="IM39" s="196"/>
      <c r="IN39" s="196"/>
      <c r="IO39" s="196"/>
      <c r="IP39" s="196"/>
      <c r="IQ39" s="196"/>
      <c r="IR39" s="196"/>
      <c r="IS39" s="196"/>
      <c r="IT39" s="196"/>
      <c r="IU39" s="196"/>
      <c r="IV39" s="196"/>
      <c r="IW39" s="196"/>
      <c r="IX39" s="196"/>
      <c r="IY39" s="196"/>
      <c r="IZ39" s="196"/>
      <c r="JA39" s="196"/>
      <c r="JB39" s="196"/>
      <c r="JC39" s="196"/>
      <c r="JD39" s="196"/>
      <c r="JE39" s="196"/>
      <c r="JF39" s="196"/>
      <c r="JG39" s="196"/>
      <c r="JH39" s="196"/>
      <c r="JI39" s="196"/>
      <c r="JJ39" s="196"/>
      <c r="JK39" s="196"/>
      <c r="JL39" s="196"/>
      <c r="JM39" s="196"/>
      <c r="JN39" s="196"/>
      <c r="JO39" s="196"/>
      <c r="JP39" s="196"/>
      <c r="JQ39" s="196"/>
      <c r="JR39" s="196"/>
      <c r="JS39" s="196"/>
      <c r="JT39" s="196"/>
      <c r="JU39" s="196"/>
      <c r="JV39" s="196"/>
      <c r="JW39" s="196"/>
      <c r="JX39" s="196"/>
      <c r="JY39" s="196"/>
      <c r="JZ39" s="196"/>
      <c r="KA39" s="196"/>
      <c r="KB39" s="196"/>
      <c r="KC39" s="196"/>
      <c r="KD39" s="196"/>
      <c r="KE39" s="196"/>
      <c r="KF39" s="196"/>
      <c r="KG39" s="196"/>
      <c r="KH39" s="196"/>
      <c r="KI39" s="196"/>
      <c r="KJ39" s="196"/>
      <c r="KK39" s="196"/>
      <c r="KL39" s="196"/>
      <c r="KM39" s="196"/>
      <c r="KN39" s="196"/>
      <c r="KO39" s="196"/>
      <c r="KP39" s="196"/>
      <c r="KQ39" s="196"/>
      <c r="KR39" s="196"/>
      <c r="KS39" s="196"/>
      <c r="KT39" s="196"/>
      <c r="KU39" s="196"/>
      <c r="KV39" s="196"/>
      <c r="KW39" s="196"/>
      <c r="KX39" s="196"/>
      <c r="KY39" s="196"/>
      <c r="KZ39" s="196"/>
      <c r="LA39" s="196"/>
      <c r="LB39" s="196"/>
      <c r="LC39" s="196"/>
      <c r="LD39" s="196"/>
      <c r="LE39" s="196"/>
      <c r="LF39" s="196"/>
      <c r="LG39" s="196"/>
      <c r="LH39" s="196"/>
      <c r="LI39" s="196"/>
      <c r="LJ39" s="196"/>
      <c r="LK39" s="196"/>
      <c r="LL39" s="196"/>
      <c r="LM39" s="196"/>
      <c r="LN39" s="196"/>
      <c r="LO39" s="196"/>
      <c r="LP39" s="196"/>
      <c r="LQ39" s="196"/>
      <c r="LR39" s="196"/>
      <c r="LS39" s="196"/>
      <c r="LT39" s="196"/>
      <c r="LU39" s="196"/>
      <c r="LV39" s="196"/>
      <c r="LW39" s="196"/>
      <c r="LX39" s="196"/>
      <c r="LY39" s="196"/>
      <c r="LZ39" s="196"/>
      <c r="MA39" s="196"/>
      <c r="MB39" s="196"/>
      <c r="MC39" s="196"/>
      <c r="MD39" s="196"/>
      <c r="ME39" s="196"/>
      <c r="MF39" s="196"/>
      <c r="MG39" s="196"/>
      <c r="MH39" s="196"/>
      <c r="MI39" s="196"/>
      <c r="MJ39" s="196"/>
      <c r="MK39" s="196"/>
      <c r="ML39" s="196"/>
      <c r="MM39" s="196"/>
      <c r="MN39" s="196"/>
      <c r="MO39" s="196"/>
      <c r="MP39" s="196"/>
      <c r="MQ39" s="196"/>
      <c r="MR39" s="196"/>
      <c r="MS39" s="196"/>
      <c r="MT39" s="196"/>
      <c r="MU39" s="196"/>
      <c r="MV39" s="196"/>
      <c r="MW39" s="196"/>
      <c r="MX39" s="196"/>
      <c r="MY39" s="196"/>
      <c r="MZ39" s="196"/>
      <c r="NA39" s="196"/>
      <c r="NB39" s="196"/>
      <c r="NC39" s="196"/>
      <c r="ND39" s="196"/>
      <c r="NE39" s="196"/>
      <c r="NF39" s="196"/>
      <c r="NG39" s="196"/>
      <c r="NH39" s="196"/>
      <c r="NI39" s="196"/>
      <c r="NJ39" s="196"/>
      <c r="NK39" s="196"/>
      <c r="NL39" s="196"/>
      <c r="NM39" s="196"/>
      <c r="NN39" s="196"/>
      <c r="NO39" s="196"/>
      <c r="NP39" s="196"/>
      <c r="NQ39" s="196"/>
      <c r="NR39" s="196"/>
      <c r="NS39" s="196"/>
      <c r="NT39" s="196"/>
      <c r="NU39" s="196"/>
      <c r="NV39" s="196"/>
      <c r="NW39" s="196"/>
      <c r="NX39" s="196"/>
      <c r="NY39" s="196"/>
      <c r="NZ39" s="196"/>
      <c r="OA39" s="196"/>
      <c r="OB39" s="196"/>
      <c r="OC39" s="196"/>
      <c r="OD39" s="196"/>
      <c r="OE39" s="196"/>
      <c r="OF39" s="196"/>
      <c r="OG39" s="196"/>
      <c r="OH39" s="196"/>
      <c r="OI39" s="196"/>
      <c r="OJ39" s="196"/>
      <c r="OK39" s="196"/>
      <c r="OL39" s="196"/>
      <c r="OM39" s="196"/>
      <c r="ON39" s="196"/>
      <c r="OO39" s="196"/>
      <c r="OP39" s="196"/>
      <c r="OQ39" s="196"/>
      <c r="OR39" s="196"/>
      <c r="OS39" s="196"/>
      <c r="OT39" s="196"/>
      <c r="OU39" s="196"/>
      <c r="OV39" s="196"/>
      <c r="OW39" s="196"/>
      <c r="OX39" s="196"/>
      <c r="OY39" s="196"/>
      <c r="OZ39" s="196"/>
      <c r="PA39" s="196"/>
      <c r="PB39" s="196"/>
      <c r="PC39" s="196"/>
      <c r="PD39" s="196"/>
      <c r="PE39" s="196"/>
      <c r="PF39" s="196"/>
      <c r="PG39" s="196"/>
      <c r="PH39" s="196"/>
      <c r="PI39" s="196"/>
      <c r="PJ39" s="196"/>
      <c r="PK39" s="196"/>
      <c r="PL39" s="196"/>
      <c r="PM39" s="196"/>
      <c r="PN39" s="196"/>
      <c r="PO39" s="196"/>
      <c r="PP39" s="196"/>
      <c r="PQ39" s="196"/>
      <c r="PR39" s="196"/>
      <c r="PS39" s="196"/>
      <c r="PT39" s="196"/>
      <c r="PU39" s="196"/>
      <c r="PV39" s="196"/>
      <c r="PW39" s="196"/>
      <c r="PX39" s="196"/>
      <c r="PY39" s="196"/>
      <c r="PZ39" s="196"/>
      <c r="QA39" s="196"/>
      <c r="QB39" s="196"/>
      <c r="QC39" s="196"/>
      <c r="QD39" s="196"/>
      <c r="QE39" s="196"/>
      <c r="QF39" s="196"/>
      <c r="QG39" s="196"/>
      <c r="QH39" s="196"/>
      <c r="QI39" s="196"/>
      <c r="QJ39" s="196"/>
      <c r="QK39" s="196"/>
      <c r="QL39" s="196"/>
      <c r="QM39" s="196"/>
      <c r="QN39" s="196"/>
      <c r="QO39" s="196"/>
      <c r="QP39" s="196"/>
      <c r="QQ39" s="196"/>
      <c r="QR39" s="196"/>
      <c r="QS39" s="196"/>
      <c r="QT39" s="196"/>
      <c r="QU39" s="196"/>
      <c r="QV39" s="196"/>
      <c r="QW39" s="196"/>
      <c r="QX39" s="196"/>
      <c r="QY39" s="196"/>
      <c r="QZ39" s="196"/>
      <c r="RA39" s="196"/>
      <c r="RB39" s="196"/>
      <c r="RC39" s="196"/>
      <c r="RD39" s="196"/>
      <c r="RE39" s="196"/>
      <c r="RF39" s="196"/>
      <c r="RG39" s="196"/>
      <c r="RH39" s="196"/>
    </row>
    <row r="40" spans="1:476" s="318" customFormat="1" ht="58.05" customHeight="1" x14ac:dyDescent="0.3">
      <c r="A40" s="319" t="s">
        <v>148</v>
      </c>
      <c r="B40" s="248" t="s">
        <v>27</v>
      </c>
      <c r="C40" s="248"/>
      <c r="D40" s="323" t="s">
        <v>648</v>
      </c>
      <c r="E40" s="207" t="s">
        <v>663</v>
      </c>
      <c r="F40" s="299"/>
      <c r="G40" s="224" t="s">
        <v>258</v>
      </c>
      <c r="H40" s="225" t="s">
        <v>276</v>
      </c>
      <c r="I40" s="324" t="s">
        <v>594</v>
      </c>
      <c r="J40" s="224" t="s">
        <v>707</v>
      </c>
      <c r="K40" s="207"/>
      <c r="L40" s="18"/>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c r="CV40" s="196"/>
      <c r="CW40" s="196"/>
      <c r="CX40" s="196"/>
      <c r="CY40" s="196"/>
      <c r="CZ40" s="196"/>
      <c r="DA40" s="196"/>
      <c r="DB40" s="196"/>
      <c r="DC40" s="196"/>
      <c r="DD40" s="196"/>
      <c r="DE40" s="196"/>
      <c r="DF40" s="196"/>
      <c r="DG40" s="196"/>
      <c r="DH40" s="196"/>
      <c r="DI40" s="196"/>
      <c r="DJ40" s="196"/>
      <c r="DK40" s="196"/>
      <c r="DL40" s="196"/>
      <c r="DM40" s="196"/>
      <c r="DN40" s="196"/>
      <c r="DO40" s="196"/>
      <c r="DP40" s="196"/>
      <c r="DQ40" s="196"/>
      <c r="DR40" s="196"/>
      <c r="DS40" s="196"/>
      <c r="DT40" s="196"/>
      <c r="DU40" s="196"/>
      <c r="DV40" s="196"/>
      <c r="DW40" s="196"/>
      <c r="DX40" s="196"/>
      <c r="DY40" s="196"/>
      <c r="DZ40" s="196"/>
      <c r="EA40" s="196"/>
      <c r="EB40" s="196"/>
      <c r="EC40" s="196"/>
      <c r="ED40" s="196"/>
      <c r="EE40" s="196"/>
      <c r="EF40" s="196"/>
      <c r="EG40" s="196"/>
      <c r="EH40" s="196"/>
      <c r="EI40" s="196"/>
      <c r="EJ40" s="196"/>
      <c r="EK40" s="196"/>
      <c r="EL40" s="196"/>
      <c r="EM40" s="196"/>
      <c r="EN40" s="196"/>
      <c r="EO40" s="196"/>
      <c r="EP40" s="196"/>
      <c r="EQ40" s="196"/>
      <c r="ER40" s="196"/>
      <c r="ES40" s="196"/>
      <c r="ET40" s="196"/>
      <c r="EU40" s="196"/>
      <c r="EV40" s="196"/>
      <c r="EW40" s="196"/>
      <c r="EX40" s="196"/>
      <c r="EY40" s="196"/>
      <c r="EZ40" s="196"/>
      <c r="FA40" s="196"/>
      <c r="FB40" s="196"/>
      <c r="FC40" s="196"/>
      <c r="FD40" s="196"/>
      <c r="FE40" s="196"/>
      <c r="FF40" s="196"/>
      <c r="FG40" s="196"/>
      <c r="FH40" s="196"/>
      <c r="FI40" s="196"/>
      <c r="FJ40" s="196"/>
      <c r="FK40" s="196"/>
      <c r="FL40" s="196"/>
      <c r="FM40" s="196"/>
      <c r="FN40" s="196"/>
      <c r="FO40" s="196"/>
      <c r="FP40" s="196"/>
      <c r="FQ40" s="196"/>
      <c r="FR40" s="196"/>
      <c r="FS40" s="196"/>
      <c r="FT40" s="196"/>
      <c r="FU40" s="196"/>
      <c r="FV40" s="196"/>
      <c r="FW40" s="196"/>
      <c r="FX40" s="196"/>
      <c r="FY40" s="196"/>
      <c r="FZ40" s="196"/>
      <c r="GA40" s="196"/>
      <c r="GB40" s="196"/>
      <c r="GC40" s="196"/>
      <c r="GD40" s="196"/>
      <c r="GE40" s="196"/>
      <c r="GF40" s="196"/>
      <c r="GG40" s="196"/>
      <c r="GH40" s="196"/>
      <c r="GI40" s="196"/>
      <c r="GJ40" s="196"/>
      <c r="GK40" s="196"/>
      <c r="GL40" s="196"/>
      <c r="GM40" s="196"/>
      <c r="GN40" s="196"/>
      <c r="GO40" s="196"/>
      <c r="GP40" s="196"/>
      <c r="GQ40" s="196"/>
      <c r="GR40" s="196"/>
      <c r="GS40" s="196"/>
      <c r="GT40" s="196"/>
      <c r="GU40" s="196"/>
      <c r="GV40" s="196"/>
      <c r="GW40" s="196"/>
      <c r="GX40" s="196"/>
      <c r="GY40" s="196"/>
      <c r="GZ40" s="196"/>
      <c r="HA40" s="196"/>
      <c r="HB40" s="196"/>
      <c r="HC40" s="196"/>
      <c r="HD40" s="196"/>
      <c r="HE40" s="196"/>
      <c r="HF40" s="196"/>
      <c r="HG40" s="196"/>
      <c r="HH40" s="196"/>
      <c r="HI40" s="196"/>
      <c r="HJ40" s="196"/>
      <c r="HK40" s="196"/>
      <c r="HL40" s="196"/>
      <c r="HM40" s="196"/>
      <c r="HN40" s="196"/>
      <c r="HO40" s="196"/>
      <c r="HP40" s="196"/>
      <c r="HQ40" s="196"/>
      <c r="HR40" s="196"/>
      <c r="HS40" s="196"/>
      <c r="HT40" s="196"/>
      <c r="HU40" s="196"/>
      <c r="HV40" s="196"/>
      <c r="HW40" s="196"/>
      <c r="HX40" s="196"/>
      <c r="HY40" s="196"/>
      <c r="HZ40" s="196"/>
      <c r="IA40" s="196"/>
      <c r="IB40" s="196"/>
      <c r="IC40" s="196"/>
      <c r="ID40" s="196"/>
      <c r="IE40" s="196"/>
      <c r="IF40" s="196"/>
      <c r="IG40" s="196"/>
      <c r="IH40" s="196"/>
      <c r="II40" s="196"/>
      <c r="IJ40" s="196"/>
      <c r="IK40" s="196"/>
      <c r="IL40" s="196"/>
      <c r="IM40" s="196"/>
      <c r="IN40" s="196"/>
      <c r="IO40" s="196"/>
      <c r="IP40" s="196"/>
      <c r="IQ40" s="196"/>
      <c r="IR40" s="196"/>
      <c r="IS40" s="196"/>
      <c r="IT40" s="196"/>
      <c r="IU40" s="196"/>
      <c r="IV40" s="196"/>
      <c r="IW40" s="196"/>
      <c r="IX40" s="196"/>
      <c r="IY40" s="196"/>
      <c r="IZ40" s="196"/>
      <c r="JA40" s="196"/>
      <c r="JB40" s="196"/>
      <c r="JC40" s="196"/>
      <c r="JD40" s="196"/>
      <c r="JE40" s="196"/>
      <c r="JF40" s="196"/>
      <c r="JG40" s="196"/>
      <c r="JH40" s="196"/>
      <c r="JI40" s="196"/>
      <c r="JJ40" s="196"/>
      <c r="JK40" s="196"/>
      <c r="JL40" s="196"/>
      <c r="JM40" s="196"/>
      <c r="JN40" s="196"/>
      <c r="JO40" s="196"/>
      <c r="JP40" s="196"/>
      <c r="JQ40" s="196"/>
      <c r="JR40" s="196"/>
      <c r="JS40" s="196"/>
      <c r="JT40" s="196"/>
      <c r="JU40" s="196"/>
      <c r="JV40" s="196"/>
      <c r="JW40" s="196"/>
      <c r="JX40" s="196"/>
      <c r="JY40" s="196"/>
      <c r="JZ40" s="196"/>
      <c r="KA40" s="196"/>
      <c r="KB40" s="196"/>
      <c r="KC40" s="196"/>
      <c r="KD40" s="196"/>
      <c r="KE40" s="196"/>
      <c r="KF40" s="196"/>
      <c r="KG40" s="196"/>
      <c r="KH40" s="196"/>
      <c r="KI40" s="196"/>
      <c r="KJ40" s="196"/>
      <c r="KK40" s="196"/>
      <c r="KL40" s="196"/>
      <c r="KM40" s="196"/>
      <c r="KN40" s="196"/>
      <c r="KO40" s="196"/>
      <c r="KP40" s="196"/>
      <c r="KQ40" s="196"/>
      <c r="KR40" s="196"/>
      <c r="KS40" s="196"/>
      <c r="KT40" s="196"/>
      <c r="KU40" s="196"/>
      <c r="KV40" s="196"/>
      <c r="KW40" s="196"/>
      <c r="KX40" s="196"/>
      <c r="KY40" s="196"/>
      <c r="KZ40" s="196"/>
      <c r="LA40" s="196"/>
      <c r="LB40" s="196"/>
      <c r="LC40" s="196"/>
      <c r="LD40" s="196"/>
      <c r="LE40" s="196"/>
      <c r="LF40" s="196"/>
      <c r="LG40" s="196"/>
      <c r="LH40" s="196"/>
      <c r="LI40" s="196"/>
      <c r="LJ40" s="196"/>
      <c r="LK40" s="196"/>
      <c r="LL40" s="196"/>
      <c r="LM40" s="196"/>
      <c r="LN40" s="196"/>
      <c r="LO40" s="196"/>
      <c r="LP40" s="196"/>
      <c r="LQ40" s="196"/>
      <c r="LR40" s="196"/>
      <c r="LS40" s="196"/>
      <c r="LT40" s="196"/>
      <c r="LU40" s="196"/>
      <c r="LV40" s="196"/>
      <c r="LW40" s="196"/>
      <c r="LX40" s="196"/>
      <c r="LY40" s="196"/>
      <c r="LZ40" s="196"/>
      <c r="MA40" s="196"/>
      <c r="MB40" s="196"/>
      <c r="MC40" s="196"/>
      <c r="MD40" s="196"/>
      <c r="ME40" s="196"/>
      <c r="MF40" s="196"/>
      <c r="MG40" s="196"/>
      <c r="MH40" s="196"/>
      <c r="MI40" s="196"/>
      <c r="MJ40" s="196"/>
      <c r="MK40" s="196"/>
      <c r="ML40" s="196"/>
      <c r="MM40" s="196"/>
      <c r="MN40" s="196"/>
      <c r="MO40" s="196"/>
      <c r="MP40" s="196"/>
      <c r="MQ40" s="196"/>
      <c r="MR40" s="196"/>
      <c r="MS40" s="196"/>
      <c r="MT40" s="196"/>
      <c r="MU40" s="196"/>
      <c r="MV40" s="196"/>
      <c r="MW40" s="196"/>
      <c r="MX40" s="196"/>
      <c r="MY40" s="196"/>
      <c r="MZ40" s="196"/>
      <c r="NA40" s="196"/>
      <c r="NB40" s="196"/>
      <c r="NC40" s="196"/>
      <c r="ND40" s="196"/>
      <c r="NE40" s="196"/>
      <c r="NF40" s="196"/>
      <c r="NG40" s="196"/>
      <c r="NH40" s="196"/>
      <c r="NI40" s="196"/>
      <c r="NJ40" s="196"/>
      <c r="NK40" s="196"/>
      <c r="NL40" s="196"/>
      <c r="NM40" s="196"/>
      <c r="NN40" s="196"/>
      <c r="NO40" s="196"/>
      <c r="NP40" s="196"/>
      <c r="NQ40" s="196"/>
      <c r="NR40" s="196"/>
      <c r="NS40" s="196"/>
      <c r="NT40" s="196"/>
      <c r="NU40" s="196"/>
      <c r="NV40" s="196"/>
      <c r="NW40" s="196"/>
      <c r="NX40" s="196"/>
      <c r="NY40" s="196"/>
      <c r="NZ40" s="196"/>
      <c r="OA40" s="196"/>
      <c r="OB40" s="196"/>
      <c r="OC40" s="196"/>
      <c r="OD40" s="196"/>
      <c r="OE40" s="196"/>
      <c r="OF40" s="196"/>
      <c r="OG40" s="196"/>
      <c r="OH40" s="196"/>
      <c r="OI40" s="196"/>
      <c r="OJ40" s="196"/>
      <c r="OK40" s="196"/>
      <c r="OL40" s="196"/>
      <c r="OM40" s="196"/>
      <c r="ON40" s="196"/>
      <c r="OO40" s="196"/>
      <c r="OP40" s="196"/>
      <c r="OQ40" s="196"/>
      <c r="OR40" s="196"/>
      <c r="OS40" s="196"/>
      <c r="OT40" s="196"/>
      <c r="OU40" s="196"/>
      <c r="OV40" s="196"/>
      <c r="OW40" s="196"/>
      <c r="OX40" s="196"/>
      <c r="OY40" s="196"/>
      <c r="OZ40" s="196"/>
      <c r="PA40" s="196"/>
      <c r="PB40" s="196"/>
      <c r="PC40" s="196"/>
      <c r="PD40" s="196"/>
      <c r="PE40" s="196"/>
      <c r="PF40" s="196"/>
      <c r="PG40" s="196"/>
      <c r="PH40" s="196"/>
      <c r="PI40" s="196"/>
      <c r="PJ40" s="196"/>
      <c r="PK40" s="196"/>
      <c r="PL40" s="196"/>
      <c r="PM40" s="196"/>
      <c r="PN40" s="196"/>
      <c r="PO40" s="196"/>
      <c r="PP40" s="196"/>
      <c r="PQ40" s="196"/>
      <c r="PR40" s="196"/>
      <c r="PS40" s="196"/>
      <c r="PT40" s="196"/>
      <c r="PU40" s="196"/>
      <c r="PV40" s="196"/>
      <c r="PW40" s="196"/>
      <c r="PX40" s="196"/>
      <c r="PY40" s="196"/>
      <c r="PZ40" s="196"/>
      <c r="QA40" s="196"/>
      <c r="QB40" s="196"/>
      <c r="QC40" s="196"/>
      <c r="QD40" s="196"/>
      <c r="QE40" s="196"/>
      <c r="QF40" s="196"/>
      <c r="QG40" s="196"/>
      <c r="QH40" s="196"/>
      <c r="QI40" s="196"/>
      <c r="QJ40" s="196"/>
      <c r="QK40" s="196"/>
      <c r="QL40" s="196"/>
      <c r="QM40" s="196"/>
      <c r="QN40" s="196"/>
      <c r="QO40" s="196"/>
      <c r="QP40" s="196"/>
      <c r="QQ40" s="196"/>
      <c r="QR40" s="196"/>
      <c r="QS40" s="196"/>
      <c r="QT40" s="196"/>
      <c r="QU40" s="196"/>
      <c r="QV40" s="196"/>
      <c r="QW40" s="196"/>
      <c r="QX40" s="196"/>
      <c r="QY40" s="196"/>
      <c r="QZ40" s="196"/>
      <c r="RA40" s="196"/>
      <c r="RB40" s="196"/>
      <c r="RC40" s="196"/>
      <c r="RD40" s="196"/>
      <c r="RE40" s="196"/>
      <c r="RF40" s="196"/>
      <c r="RG40" s="196"/>
      <c r="RH40" s="196"/>
    </row>
    <row r="41" spans="1:476" s="318" customFormat="1" ht="43.2" x14ac:dyDescent="0.3">
      <c r="A41" s="321"/>
      <c r="B41" s="119"/>
      <c r="C41" s="119"/>
      <c r="D41" s="325"/>
      <c r="E41" s="207" t="s">
        <v>465</v>
      </c>
      <c r="F41" s="302"/>
      <c r="G41" s="224" t="s">
        <v>514</v>
      </c>
      <c r="H41" s="225" t="s">
        <v>276</v>
      </c>
      <c r="I41" s="324" t="s">
        <v>595</v>
      </c>
      <c r="J41" s="224" t="s">
        <v>707</v>
      </c>
      <c r="K41" s="207"/>
      <c r="L41" s="18"/>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c r="CW41" s="196"/>
      <c r="CX41" s="196"/>
      <c r="CY41" s="196"/>
      <c r="CZ41" s="196"/>
      <c r="DA41" s="196"/>
      <c r="DB41" s="196"/>
      <c r="DC41" s="196"/>
      <c r="DD41" s="196"/>
      <c r="DE41" s="196"/>
      <c r="DF41" s="196"/>
      <c r="DG41" s="196"/>
      <c r="DH41" s="196"/>
      <c r="DI41" s="196"/>
      <c r="DJ41" s="196"/>
      <c r="DK41" s="196"/>
      <c r="DL41" s="196"/>
      <c r="DM41" s="196"/>
      <c r="DN41" s="196"/>
      <c r="DO41" s="196"/>
      <c r="DP41" s="196"/>
      <c r="DQ41" s="196"/>
      <c r="DR41" s="196"/>
      <c r="DS41" s="196"/>
      <c r="DT41" s="196"/>
      <c r="DU41" s="196"/>
      <c r="DV41" s="196"/>
      <c r="DW41" s="196"/>
      <c r="DX41" s="196"/>
      <c r="DY41" s="196"/>
      <c r="DZ41" s="196"/>
      <c r="EA41" s="196"/>
      <c r="EB41" s="196"/>
      <c r="EC41" s="196"/>
      <c r="ED41" s="196"/>
      <c r="EE41" s="196"/>
      <c r="EF41" s="196"/>
      <c r="EG41" s="196"/>
      <c r="EH41" s="196"/>
      <c r="EI41" s="196"/>
      <c r="EJ41" s="196"/>
      <c r="EK41" s="196"/>
      <c r="EL41" s="196"/>
      <c r="EM41" s="196"/>
      <c r="EN41" s="196"/>
      <c r="EO41" s="196"/>
      <c r="EP41" s="196"/>
      <c r="EQ41" s="196"/>
      <c r="ER41" s="196"/>
      <c r="ES41" s="196"/>
      <c r="ET41" s="196"/>
      <c r="EU41" s="196"/>
      <c r="EV41" s="196"/>
      <c r="EW41" s="196"/>
      <c r="EX41" s="196"/>
      <c r="EY41" s="196"/>
      <c r="EZ41" s="196"/>
      <c r="FA41" s="196"/>
      <c r="FB41" s="196"/>
      <c r="FC41" s="196"/>
      <c r="FD41" s="196"/>
      <c r="FE41" s="196"/>
      <c r="FF41" s="196"/>
      <c r="FG41" s="196"/>
      <c r="FH41" s="196"/>
      <c r="FI41" s="196"/>
      <c r="FJ41" s="196"/>
      <c r="FK41" s="196"/>
      <c r="FL41" s="196"/>
      <c r="FM41" s="196"/>
      <c r="FN41" s="196"/>
      <c r="FO41" s="196"/>
      <c r="FP41" s="196"/>
      <c r="FQ41" s="196"/>
      <c r="FR41" s="196"/>
      <c r="FS41" s="196"/>
      <c r="FT41" s="196"/>
      <c r="FU41" s="196"/>
      <c r="FV41" s="196"/>
      <c r="FW41" s="196"/>
      <c r="FX41" s="196"/>
      <c r="FY41" s="196"/>
      <c r="FZ41" s="196"/>
      <c r="GA41" s="196"/>
      <c r="GB41" s="196"/>
      <c r="GC41" s="196"/>
      <c r="GD41" s="196"/>
      <c r="GE41" s="196"/>
      <c r="GF41" s="196"/>
      <c r="GG41" s="196"/>
      <c r="GH41" s="196"/>
      <c r="GI41" s="196"/>
      <c r="GJ41" s="196"/>
      <c r="GK41" s="196"/>
      <c r="GL41" s="196"/>
      <c r="GM41" s="196"/>
      <c r="GN41" s="196"/>
      <c r="GO41" s="196"/>
      <c r="GP41" s="196"/>
      <c r="GQ41" s="196"/>
      <c r="GR41" s="196"/>
      <c r="GS41" s="196"/>
      <c r="GT41" s="196"/>
      <c r="GU41" s="196"/>
      <c r="GV41" s="196"/>
      <c r="GW41" s="196"/>
      <c r="GX41" s="196"/>
      <c r="GY41" s="196"/>
      <c r="GZ41" s="196"/>
      <c r="HA41" s="196"/>
      <c r="HB41" s="196"/>
      <c r="HC41" s="196"/>
      <c r="HD41" s="196"/>
      <c r="HE41" s="196"/>
      <c r="HF41" s="196"/>
      <c r="HG41" s="196"/>
      <c r="HH41" s="196"/>
      <c r="HI41" s="196"/>
      <c r="HJ41" s="196"/>
      <c r="HK41" s="196"/>
      <c r="HL41" s="196"/>
      <c r="HM41" s="196"/>
      <c r="HN41" s="196"/>
      <c r="HO41" s="196"/>
      <c r="HP41" s="196"/>
      <c r="HQ41" s="196"/>
      <c r="HR41" s="196"/>
      <c r="HS41" s="196"/>
      <c r="HT41" s="196"/>
      <c r="HU41" s="196"/>
      <c r="HV41" s="196"/>
      <c r="HW41" s="196"/>
      <c r="HX41" s="196"/>
      <c r="HY41" s="196"/>
      <c r="HZ41" s="196"/>
      <c r="IA41" s="196"/>
      <c r="IB41" s="196"/>
      <c r="IC41" s="196"/>
      <c r="ID41" s="196"/>
      <c r="IE41" s="196"/>
      <c r="IF41" s="196"/>
      <c r="IG41" s="196"/>
      <c r="IH41" s="196"/>
      <c r="II41" s="196"/>
      <c r="IJ41" s="196"/>
      <c r="IK41" s="196"/>
      <c r="IL41" s="196"/>
      <c r="IM41" s="196"/>
      <c r="IN41" s="196"/>
      <c r="IO41" s="196"/>
      <c r="IP41" s="196"/>
      <c r="IQ41" s="196"/>
      <c r="IR41" s="196"/>
      <c r="IS41" s="196"/>
      <c r="IT41" s="196"/>
      <c r="IU41" s="196"/>
      <c r="IV41" s="196"/>
      <c r="IW41" s="196"/>
      <c r="IX41" s="196"/>
      <c r="IY41" s="196"/>
      <c r="IZ41" s="196"/>
      <c r="JA41" s="196"/>
      <c r="JB41" s="196"/>
      <c r="JC41" s="196"/>
      <c r="JD41" s="196"/>
      <c r="JE41" s="196"/>
      <c r="JF41" s="196"/>
      <c r="JG41" s="196"/>
      <c r="JH41" s="196"/>
      <c r="JI41" s="196"/>
      <c r="JJ41" s="196"/>
      <c r="JK41" s="196"/>
      <c r="JL41" s="196"/>
      <c r="JM41" s="196"/>
      <c r="JN41" s="196"/>
      <c r="JO41" s="196"/>
      <c r="JP41" s="196"/>
      <c r="JQ41" s="196"/>
      <c r="JR41" s="196"/>
      <c r="JS41" s="196"/>
      <c r="JT41" s="196"/>
      <c r="JU41" s="196"/>
      <c r="JV41" s="196"/>
      <c r="JW41" s="196"/>
      <c r="JX41" s="196"/>
      <c r="JY41" s="196"/>
      <c r="JZ41" s="196"/>
      <c r="KA41" s="196"/>
      <c r="KB41" s="196"/>
      <c r="KC41" s="196"/>
      <c r="KD41" s="196"/>
      <c r="KE41" s="196"/>
      <c r="KF41" s="196"/>
      <c r="KG41" s="196"/>
      <c r="KH41" s="196"/>
      <c r="KI41" s="196"/>
      <c r="KJ41" s="196"/>
      <c r="KK41" s="196"/>
      <c r="KL41" s="196"/>
      <c r="KM41" s="196"/>
      <c r="KN41" s="196"/>
      <c r="KO41" s="196"/>
      <c r="KP41" s="196"/>
      <c r="KQ41" s="196"/>
      <c r="KR41" s="196"/>
      <c r="KS41" s="196"/>
      <c r="KT41" s="196"/>
      <c r="KU41" s="196"/>
      <c r="KV41" s="196"/>
      <c r="KW41" s="196"/>
      <c r="KX41" s="196"/>
      <c r="KY41" s="196"/>
      <c r="KZ41" s="196"/>
      <c r="LA41" s="196"/>
      <c r="LB41" s="196"/>
      <c r="LC41" s="196"/>
      <c r="LD41" s="196"/>
      <c r="LE41" s="196"/>
      <c r="LF41" s="196"/>
      <c r="LG41" s="196"/>
      <c r="LH41" s="196"/>
      <c r="LI41" s="196"/>
      <c r="LJ41" s="196"/>
      <c r="LK41" s="196"/>
      <c r="LL41" s="196"/>
      <c r="LM41" s="196"/>
      <c r="LN41" s="196"/>
      <c r="LO41" s="196"/>
      <c r="LP41" s="196"/>
      <c r="LQ41" s="196"/>
      <c r="LR41" s="196"/>
      <c r="LS41" s="196"/>
      <c r="LT41" s="196"/>
      <c r="LU41" s="196"/>
      <c r="LV41" s="196"/>
      <c r="LW41" s="196"/>
      <c r="LX41" s="196"/>
      <c r="LY41" s="196"/>
      <c r="LZ41" s="196"/>
      <c r="MA41" s="196"/>
      <c r="MB41" s="196"/>
      <c r="MC41" s="196"/>
      <c r="MD41" s="196"/>
      <c r="ME41" s="196"/>
      <c r="MF41" s="196"/>
      <c r="MG41" s="196"/>
      <c r="MH41" s="196"/>
      <c r="MI41" s="196"/>
      <c r="MJ41" s="196"/>
      <c r="MK41" s="196"/>
      <c r="ML41" s="196"/>
      <c r="MM41" s="196"/>
      <c r="MN41" s="196"/>
      <c r="MO41" s="196"/>
      <c r="MP41" s="196"/>
      <c r="MQ41" s="196"/>
      <c r="MR41" s="196"/>
      <c r="MS41" s="196"/>
      <c r="MT41" s="196"/>
      <c r="MU41" s="196"/>
      <c r="MV41" s="196"/>
      <c r="MW41" s="196"/>
      <c r="MX41" s="196"/>
      <c r="MY41" s="196"/>
      <c r="MZ41" s="196"/>
      <c r="NA41" s="196"/>
      <c r="NB41" s="196"/>
      <c r="NC41" s="196"/>
      <c r="ND41" s="196"/>
      <c r="NE41" s="196"/>
      <c r="NF41" s="196"/>
      <c r="NG41" s="196"/>
      <c r="NH41" s="196"/>
      <c r="NI41" s="196"/>
      <c r="NJ41" s="196"/>
      <c r="NK41" s="196"/>
      <c r="NL41" s="196"/>
      <c r="NM41" s="196"/>
      <c r="NN41" s="196"/>
      <c r="NO41" s="196"/>
      <c r="NP41" s="196"/>
      <c r="NQ41" s="196"/>
      <c r="NR41" s="196"/>
      <c r="NS41" s="196"/>
      <c r="NT41" s="196"/>
      <c r="NU41" s="196"/>
      <c r="NV41" s="196"/>
      <c r="NW41" s="196"/>
      <c r="NX41" s="196"/>
      <c r="NY41" s="196"/>
      <c r="NZ41" s="196"/>
      <c r="OA41" s="196"/>
      <c r="OB41" s="196"/>
      <c r="OC41" s="196"/>
      <c r="OD41" s="196"/>
      <c r="OE41" s="196"/>
      <c r="OF41" s="196"/>
      <c r="OG41" s="196"/>
      <c r="OH41" s="196"/>
      <c r="OI41" s="196"/>
      <c r="OJ41" s="196"/>
      <c r="OK41" s="196"/>
      <c r="OL41" s="196"/>
      <c r="OM41" s="196"/>
      <c r="ON41" s="196"/>
      <c r="OO41" s="196"/>
      <c r="OP41" s="196"/>
      <c r="OQ41" s="196"/>
      <c r="OR41" s="196"/>
      <c r="OS41" s="196"/>
      <c r="OT41" s="196"/>
      <c r="OU41" s="196"/>
      <c r="OV41" s="196"/>
      <c r="OW41" s="196"/>
      <c r="OX41" s="196"/>
      <c r="OY41" s="196"/>
      <c r="OZ41" s="196"/>
      <c r="PA41" s="196"/>
      <c r="PB41" s="196"/>
      <c r="PC41" s="196"/>
      <c r="PD41" s="196"/>
      <c r="PE41" s="196"/>
      <c r="PF41" s="196"/>
      <c r="PG41" s="196"/>
      <c r="PH41" s="196"/>
      <c r="PI41" s="196"/>
      <c r="PJ41" s="196"/>
      <c r="PK41" s="196"/>
      <c r="PL41" s="196"/>
      <c r="PM41" s="196"/>
      <c r="PN41" s="196"/>
      <c r="PO41" s="196"/>
      <c r="PP41" s="196"/>
      <c r="PQ41" s="196"/>
      <c r="PR41" s="196"/>
      <c r="PS41" s="196"/>
      <c r="PT41" s="196"/>
      <c r="PU41" s="196"/>
      <c r="PV41" s="196"/>
      <c r="PW41" s="196"/>
      <c r="PX41" s="196"/>
      <c r="PY41" s="196"/>
      <c r="PZ41" s="196"/>
      <c r="QA41" s="196"/>
      <c r="QB41" s="196"/>
      <c r="QC41" s="196"/>
      <c r="QD41" s="196"/>
      <c r="QE41" s="196"/>
      <c r="QF41" s="196"/>
      <c r="QG41" s="196"/>
      <c r="QH41" s="196"/>
      <c r="QI41" s="196"/>
      <c r="QJ41" s="196"/>
      <c r="QK41" s="196"/>
      <c r="QL41" s="196"/>
      <c r="QM41" s="196"/>
      <c r="QN41" s="196"/>
      <c r="QO41" s="196"/>
      <c r="QP41" s="196"/>
      <c r="QQ41" s="196"/>
      <c r="QR41" s="196"/>
      <c r="QS41" s="196"/>
      <c r="QT41" s="196"/>
      <c r="QU41" s="196"/>
      <c r="QV41" s="196"/>
      <c r="QW41" s="196"/>
      <c r="QX41" s="196"/>
      <c r="QY41" s="196"/>
      <c r="QZ41" s="196"/>
      <c r="RA41" s="196"/>
      <c r="RB41" s="196"/>
      <c r="RC41" s="196"/>
      <c r="RD41" s="196"/>
      <c r="RE41" s="196"/>
      <c r="RF41" s="196"/>
      <c r="RG41" s="196"/>
      <c r="RH41" s="196"/>
    </row>
    <row r="42" spans="1:476" x14ac:dyDescent="0.3">
      <c r="J42" s="261"/>
    </row>
    <row r="43" spans="1:476" x14ac:dyDescent="0.3">
      <c r="J43" s="261"/>
    </row>
    <row r="44" spans="1:476" x14ac:dyDescent="0.3">
      <c r="J44" s="261"/>
    </row>
    <row r="45" spans="1:476" x14ac:dyDescent="0.3">
      <c r="J45" s="261"/>
    </row>
    <row r="46" spans="1:476" x14ac:dyDescent="0.3">
      <c r="J46" s="261"/>
    </row>
    <row r="47" spans="1:476" x14ac:dyDescent="0.3">
      <c r="J47" s="261"/>
    </row>
    <row r="48" spans="1:476" x14ac:dyDescent="0.3">
      <c r="J48" s="261"/>
    </row>
    <row r="49" spans="10:10" x14ac:dyDescent="0.3">
      <c r="J49" s="261"/>
    </row>
    <row r="50" spans="10:10" x14ac:dyDescent="0.3">
      <c r="J50" s="261"/>
    </row>
    <row r="51" spans="10:10" x14ac:dyDescent="0.3">
      <c r="J51" s="261"/>
    </row>
    <row r="52" spans="10:10" x14ac:dyDescent="0.3">
      <c r="J52" s="261"/>
    </row>
    <row r="53" spans="10:10" x14ac:dyDescent="0.3">
      <c r="J53" s="261"/>
    </row>
    <row r="54" spans="10:10" x14ac:dyDescent="0.3">
      <c r="J54" s="261"/>
    </row>
    <row r="55" spans="10:10" x14ac:dyDescent="0.3">
      <c r="J55" s="261"/>
    </row>
    <row r="56" spans="10:10" x14ac:dyDescent="0.3">
      <c r="J56" s="261"/>
    </row>
    <row r="57" spans="10:10" x14ac:dyDescent="0.3">
      <c r="J57" s="261"/>
    </row>
    <row r="58" spans="10:10" x14ac:dyDescent="0.3">
      <c r="J58" s="261"/>
    </row>
    <row r="59" spans="10:10" x14ac:dyDescent="0.3">
      <c r="J59" s="261"/>
    </row>
    <row r="60" spans="10:10" x14ac:dyDescent="0.3">
      <c r="J60" s="261"/>
    </row>
    <row r="61" spans="10:10" x14ac:dyDescent="0.3">
      <c r="J61" s="261"/>
    </row>
    <row r="62" spans="10:10" x14ac:dyDescent="0.3">
      <c r="J62" s="261"/>
    </row>
    <row r="63" spans="10:10" x14ac:dyDescent="0.3">
      <c r="J63" s="261"/>
    </row>
    <row r="64" spans="10:10" x14ac:dyDescent="0.3">
      <c r="J64" s="261"/>
    </row>
    <row r="65" spans="10:10" x14ac:dyDescent="0.3">
      <c r="J65" s="261"/>
    </row>
    <row r="66" spans="10:10" x14ac:dyDescent="0.3">
      <c r="J66" s="261"/>
    </row>
    <row r="67" spans="10:10" x14ac:dyDescent="0.3">
      <c r="J67" s="261"/>
    </row>
    <row r="68" spans="10:10" x14ac:dyDescent="0.3">
      <c r="J68" s="261"/>
    </row>
    <row r="69" spans="10:10" x14ac:dyDescent="0.3">
      <c r="J69" s="261"/>
    </row>
    <row r="70" spans="10:10" x14ac:dyDescent="0.3">
      <c r="J70" s="261"/>
    </row>
    <row r="71" spans="10:10" x14ac:dyDescent="0.3">
      <c r="J71" s="261"/>
    </row>
    <row r="72" spans="10:10" x14ac:dyDescent="0.3">
      <c r="J72" s="261"/>
    </row>
    <row r="73" spans="10:10" x14ac:dyDescent="0.3">
      <c r="J73" s="261"/>
    </row>
    <row r="74" spans="10:10" x14ac:dyDescent="0.3">
      <c r="J74" s="261"/>
    </row>
    <row r="75" spans="10:10" x14ac:dyDescent="0.3">
      <c r="J75" s="261"/>
    </row>
  </sheetData>
  <mergeCells count="2">
    <mergeCell ref="A12:A17"/>
    <mergeCell ref="D12:D17"/>
  </mergeCells>
  <hyperlinks>
    <hyperlink ref="A1" location="Sisujuht!A1" display="Algusesse" xr:uid="{385BF413-A0EE-4589-9D5B-1F33AB414C88}"/>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Sisujuht</vt:lpstr>
      <vt:lpstr>Maakasutus ja ... </vt:lpstr>
      <vt:lpstr>Looduskeskkond</vt:lpstr>
      <vt:lpstr>Energeetika ja...</vt:lpstr>
      <vt:lpstr>Taristu ja ehitised</vt:lpstr>
      <vt:lpstr>Liikuvus</vt:lpstr>
      <vt:lpstr>Elanikkonnakaitse</vt:lpstr>
      <vt:lpstr>Majandus</vt:lpstr>
      <vt:lpstr>Ringmajandus ja veemajandus</vt:lpstr>
      <vt:lpstr>Biomajandus </vt:lpstr>
      <vt:lpstr>Kogukond, ... </vt:lpstr>
      <vt:lpstr>Täpsem energeetika seirekava</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Kati-Liis Kensap</dc:creator>
  <cp:keywords/>
  <dc:description/>
  <cp:lastModifiedBy>RAUL ALTNURME</cp:lastModifiedBy>
  <cp:revision/>
  <cp:lastPrinted>2025-11-09T15:10:08Z</cp:lastPrinted>
  <dcterms:created xsi:type="dcterms:W3CDTF">2020-03-10T11:13:57Z</dcterms:created>
  <dcterms:modified xsi:type="dcterms:W3CDTF">2026-03-17T11:34:46Z</dcterms:modified>
  <cp:category/>
  <cp:contentStatus/>
</cp:coreProperties>
</file>